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theresar.AD\Desktop\"/>
    </mc:Choice>
  </mc:AlternateContent>
  <xr:revisionPtr revIDLastSave="0" documentId="10_ncr:100000_{7ADFBBC0-DD96-48CC-89D9-118FCF792A80}" xr6:coauthVersionLast="31" xr6:coauthVersionMax="31" xr10:uidLastSave="{00000000-0000-0000-0000-000000000000}"/>
  <bookViews>
    <workbookView xWindow="0" yWindow="0" windowWidth="21900" windowHeight="9240" xr2:uid="{00000000-000D-0000-FFFF-FFFF00000000}"/>
  </bookViews>
  <sheets>
    <sheet name="Readme" sheetId="3" r:id="rId1"/>
    <sheet name="MMO Sightings" sheetId="1" r:id="rId2"/>
    <sheet name="MMO Effort" sheetId="2" r:id="rId3"/>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2" l="1"/>
  <c r="I24" i="2"/>
  <c r="I13" i="2"/>
  <c r="I11" i="2"/>
  <c r="I31" i="2" s="1"/>
  <c r="I10" i="2"/>
  <c r="F25" i="2"/>
  <c r="F14" i="2"/>
  <c r="F18" i="2"/>
  <c r="F27" i="2"/>
  <c r="F24" i="2"/>
  <c r="F20" i="2"/>
  <c r="F21" i="2"/>
  <c r="F19" i="2"/>
  <c r="F16" i="2"/>
  <c r="F17" i="2"/>
  <c r="F15" i="2"/>
  <c r="F11" i="2" l="1"/>
  <c r="F13" i="2"/>
  <c r="F9" i="2"/>
  <c r="F10" i="2"/>
</calcChain>
</file>

<file path=xl/sharedStrings.xml><?xml version="1.0" encoding="utf-8"?>
<sst xmlns="http://schemas.openxmlformats.org/spreadsheetml/2006/main" count="496" uniqueCount="181">
  <si>
    <t xml:space="preserve">ADEON Cruise 1 </t>
  </si>
  <si>
    <t>Nov 20-Dec 15, 2017</t>
  </si>
  <si>
    <t>MARINE MAMMAL SIGHTING LOG</t>
  </si>
  <si>
    <t>Vessel Name</t>
  </si>
  <si>
    <t>Cruise #</t>
  </si>
  <si>
    <t>Date</t>
  </si>
  <si>
    <t>Local Time</t>
  </si>
  <si>
    <t>UTC Time</t>
  </si>
  <si>
    <t>Latitiude</t>
  </si>
  <si>
    <t>Longitude</t>
  </si>
  <si>
    <t>N/S</t>
  </si>
  <si>
    <t>E/W</t>
  </si>
  <si>
    <t>Conditions</t>
  </si>
  <si>
    <t>Beaufort</t>
  </si>
  <si>
    <t>Species</t>
  </si>
  <si>
    <t>Confidence</t>
  </si>
  <si>
    <t>Closest Approach (m)</t>
  </si>
  <si>
    <t># Sighted - Best Estimate</t>
  </si>
  <si>
    <t>Minimum #</t>
  </si>
  <si>
    <t>Maximum #</t>
  </si>
  <si>
    <t>Sighting Cue</t>
  </si>
  <si>
    <t>Observer(s)</t>
  </si>
  <si>
    <t>Notes</t>
  </si>
  <si>
    <t>Obseverers: Jennifer Miksis Olds (JLMO), Kevin Heaney (KH), Carmen Lawrence (CL), Hilary Kates-Varghese (HKV), Calder Robinson (CR)</t>
  </si>
  <si>
    <t>R/V Armstrong</t>
  </si>
  <si>
    <t>AR25</t>
  </si>
  <si>
    <t>37.14.7</t>
  </si>
  <si>
    <t>N</t>
  </si>
  <si>
    <t>W</t>
  </si>
  <si>
    <t>Poor</t>
  </si>
  <si>
    <t>Atlantic white sided dolphin</t>
  </si>
  <si>
    <r>
      <t>Water Temp (</t>
    </r>
    <r>
      <rPr>
        <b/>
        <vertAlign val="superscript"/>
        <sz val="11"/>
        <color theme="1"/>
        <rFont val="Calibri"/>
        <family val="2"/>
        <scheme val="minor"/>
      </rPr>
      <t>o</t>
    </r>
    <r>
      <rPr>
        <b/>
        <sz val="11"/>
        <color theme="1"/>
        <rFont val="Calibri"/>
        <family val="2"/>
        <scheme val="minor"/>
      </rPr>
      <t>C)</t>
    </r>
  </si>
  <si>
    <t>Sure</t>
  </si>
  <si>
    <t>KH</t>
  </si>
  <si>
    <t>These animals were observed swimming all around the boat during the early morning CTD and calibrations prior to sunrise</t>
  </si>
  <si>
    <t>Fair</t>
  </si>
  <si>
    <t>White sides on back half of dolphin</t>
  </si>
  <si>
    <t>CR</t>
  </si>
  <si>
    <t>White belly, about 1.5-2m long. Swimming in small groups of 4-5 animals. Slow porpoising and some jumps. Narrow rostrurm.</t>
  </si>
  <si>
    <t>Excellent</t>
  </si>
  <si>
    <t>dorsal fins</t>
  </si>
  <si>
    <t>HKV</t>
  </si>
  <si>
    <t>Likely same pod as earlier this morning. Stayed until ~ 9:40. Sighting again from 10:10-10:15. Swimming on starboard side ranging from 2-5 reticules.</t>
  </si>
  <si>
    <t>37.17.6</t>
  </si>
  <si>
    <t>74.34.3</t>
  </si>
  <si>
    <t>74.30.8</t>
  </si>
  <si>
    <t>74.30.9</t>
  </si>
  <si>
    <t>Humpback</t>
  </si>
  <si>
    <t>Likely</t>
  </si>
  <si>
    <t>large splash, flipper splashing</t>
  </si>
  <si>
    <t>CL</t>
  </si>
  <si>
    <t>Large splashes sighted off port ~ 300 m, ship heading 337 degrees. Could see flippers, but not close enough for fluke or 100% confidence ID.</t>
  </si>
  <si>
    <t>37.14.8</t>
  </si>
  <si>
    <t>Common dolphin</t>
  </si>
  <si>
    <t>Good</t>
  </si>
  <si>
    <t>CL, HKV, JLMO</t>
  </si>
  <si>
    <t>Initial sighting of 3 dolphins off starboard stern. Sighted again at 7:00 and 7:27 local.</t>
  </si>
  <si>
    <t>Sea turtle</t>
  </si>
  <si>
    <t>breathing twice at surface</t>
  </si>
  <si>
    <t>JLMO</t>
  </si>
  <si>
    <t>Sighted off ship bow. Likely a green turtle, too small for a leatherback. This delayed the TL start by 30 min.</t>
  </si>
  <si>
    <t>37.17.1</t>
  </si>
  <si>
    <t>74.31.2</t>
  </si>
  <si>
    <t>Leatherback</t>
  </si>
  <si>
    <t>back of shell</t>
  </si>
  <si>
    <t>JLMO, CL, HKV</t>
  </si>
  <si>
    <t>Surfaced again ~ 100 m off port at 11:42. TL transmission were immediately shup down until 30 min after last sighting.</t>
  </si>
  <si>
    <t>35.12.7</t>
  </si>
  <si>
    <t>74.58.1</t>
  </si>
  <si>
    <t>Pilot whale</t>
  </si>
  <si>
    <t>CL, JLMO</t>
  </si>
  <si>
    <t>Two pilot whales were seen at 12:40 local roughly 100 m off starboard beam, heading aft at ~ 235 degrees. Ship's heading was 22.9 degrees. Depth 700 m.</t>
  </si>
  <si>
    <t>MARINE MAMMAL EFFORT LOG</t>
  </si>
  <si>
    <t>Local Time End</t>
  </si>
  <si>
    <t>Hours Effort</t>
  </si>
  <si>
    <t>Site</t>
  </si>
  <si>
    <t>WIL</t>
  </si>
  <si>
    <t>HAT</t>
  </si>
  <si>
    <t>Transit</t>
  </si>
  <si>
    <t>30.08.2</t>
  </si>
  <si>
    <t>79.35.4</t>
  </si>
  <si>
    <t>Long-fin pilot whale</t>
  </si>
  <si>
    <t>HKV, JLMO</t>
  </si>
  <si>
    <t>At least one young of the year; two groups within the traveling pod. Depth 780 m</t>
  </si>
  <si>
    <t>35.16.94</t>
  </si>
  <si>
    <t>75.00.54</t>
  </si>
  <si>
    <t>White sided dolphin</t>
  </si>
  <si>
    <t>Unsure</t>
  </si>
  <si>
    <t>black back and hooked dorsal fin. White sides. Pod of 3 close together approx 2-3 m long. Distinct porpoising behavior</t>
  </si>
  <si>
    <t>35.25.3</t>
  </si>
  <si>
    <t>74.53.6</t>
  </si>
  <si>
    <t>Light gray and solid without any clear markings. Approx 10 m off bow passing to starboard.</t>
  </si>
  <si>
    <t>35.30.3</t>
  </si>
  <si>
    <t>74.48.3</t>
  </si>
  <si>
    <t>Small delphinids</t>
  </si>
  <si>
    <t>Leaps and splashes</t>
  </si>
  <si>
    <t>Many white water spalshes and out of water leaps with spinning.</t>
  </si>
  <si>
    <t>35.20.6</t>
  </si>
  <si>
    <t>74.55.3</t>
  </si>
  <si>
    <t>Harbor porpoise</t>
  </si>
  <si>
    <t>2 smaill delphinids spotted off starboard beam at ~ 100 m. Looked like one larger and one smaller. Saw animals surface twice and did not spot them again. Unable to confirm ID. Last known heading was ~ 140 degrees. Ship heading 207 degrees</t>
  </si>
  <si>
    <t>35.14.9</t>
  </si>
  <si>
    <t>75.00.9</t>
  </si>
  <si>
    <t>silhoutte below ship</t>
  </si>
  <si>
    <t>Standing in bridge, saw a pod of 3 swim past ship. Could see coloration of sides and estimate length.</t>
  </si>
  <si>
    <t>35.11.9</t>
  </si>
  <si>
    <t>75.02.3</t>
  </si>
  <si>
    <t>unidentified dolphins passing across bow. Surfaced serveral times and disappeared in swell of water. Depth 244 m</t>
  </si>
  <si>
    <t xml:space="preserve">35.13.3 </t>
  </si>
  <si>
    <t>Spotted dolphin</t>
  </si>
  <si>
    <t>Light back of body behind dorsal fin</t>
  </si>
  <si>
    <t>35.11.2</t>
  </si>
  <si>
    <t>74.58.6</t>
  </si>
  <si>
    <t>Leaping out of water</t>
  </si>
  <si>
    <t>Depth 840 m</t>
  </si>
  <si>
    <t>35.10.7</t>
  </si>
  <si>
    <t>Porpoising</t>
  </si>
  <si>
    <t>off port bow. Depth 1100 m</t>
  </si>
  <si>
    <t>74.30.7</t>
  </si>
  <si>
    <t>water entry splashes, white bellies</t>
  </si>
  <si>
    <t>KH, CR</t>
  </si>
  <si>
    <t>White undersides with sickled hooked dorsal fin. Swimming in pairs, sometimes fully out of water.  Sighted again at 8:45 in a group of 20.</t>
  </si>
  <si>
    <t>37.14.4</t>
  </si>
  <si>
    <t>Bottlenose dolphin</t>
  </si>
  <si>
    <t>JLMO, HKV, CL</t>
  </si>
  <si>
    <t>Pod came from stern of vessel, passed along port side and crossed bow. Final direction not determined. Larger dolphins with tall curved dorsal fin. Grey color and no other visible markings.</t>
  </si>
  <si>
    <t>37.14.5</t>
  </si>
  <si>
    <t>Minke</t>
  </si>
  <si>
    <t>blow x 3</t>
  </si>
  <si>
    <t>Only saw the three blows ~ 10 ft tall. No backs visible.</t>
  </si>
  <si>
    <t>37.14.0</t>
  </si>
  <si>
    <t>74.30.1</t>
  </si>
  <si>
    <t>Large pod feeding and jumping near ship</t>
  </si>
  <si>
    <t>37.14.1</t>
  </si>
  <si>
    <t>blow, large splash, surface feeding</t>
  </si>
  <si>
    <t>Saw lots of blow. Then saw splashes followed by surface feeding</t>
  </si>
  <si>
    <t>2 dolphins off starboard side of vessel, mostly stayed underwater swimming in circle or figure 8 like fashion. Stayed there as long as I was on watch - possibly longer but too dark to see. Grey with white undersides. Depth 206 m</t>
  </si>
  <si>
    <t>SAV</t>
  </si>
  <si>
    <t>BLE</t>
  </si>
  <si>
    <t>JAX</t>
  </si>
  <si>
    <t>CHB</t>
  </si>
  <si>
    <t>BLE/JAX</t>
  </si>
  <si>
    <t>VAC</t>
  </si>
  <si>
    <t>VAC2</t>
  </si>
  <si>
    <t>Total</t>
  </si>
  <si>
    <t>127:52</t>
  </si>
  <si>
    <t>37.12.7</t>
  </si>
  <si>
    <t>74.30.6</t>
  </si>
  <si>
    <t>surfing splashes off bow</t>
  </si>
  <si>
    <t>Depth (m)</t>
  </si>
  <si>
    <t>Swimming in paires. Small, gray tops and lighter stomachs</t>
  </si>
  <si>
    <t>37.15.3</t>
  </si>
  <si>
    <t>74.31.9</t>
  </si>
  <si>
    <t>large cetacean</t>
  </si>
  <si>
    <t>3 distinct tall blows</t>
  </si>
  <si>
    <t>Saw 3 distinct blows about 2 miles off port side during FSAS daytime survey. Tall vertical blows.</t>
  </si>
  <si>
    <t>74.28.9</t>
  </si>
  <si>
    <t>Roughly 5 individuals spotted off starboard bow moving in line with vessel. Travelling very slowly with not much surface activity. Vessel turning at time of sighting. Note: trawl (long line) equipment in vicintiy.</t>
  </si>
  <si>
    <t>37.18.0</t>
  </si>
  <si>
    <t>74.26.3</t>
  </si>
  <si>
    <t>Risso's dolphin</t>
  </si>
  <si>
    <t>dorsal fins and bulbous heads</t>
  </si>
  <si>
    <t>small feeding group ranging in color from light gray (smaller animals) to very dark, almost black (bigger animals). Bulbous head w little to no rostrum.</t>
  </si>
  <si>
    <t>37.19.9</t>
  </si>
  <si>
    <t>74.15.8</t>
  </si>
  <si>
    <t>Clymene dolphin</t>
  </si>
  <si>
    <t>splashing with feeding birds</t>
  </si>
  <si>
    <t>Feeding pod of very small dolphins. Light grey sides. Size, color and dorsal shape indicate Clymene</t>
  </si>
  <si>
    <t>37.21.5</t>
  </si>
  <si>
    <t>74.06.7</t>
  </si>
  <si>
    <t>pilot whale</t>
  </si>
  <si>
    <t>splashing from surface and then diving</t>
  </si>
  <si>
    <t>Grey, flat face. Hooked dorsal fin. Smallish for its size. Slightly lighter bottom, some scarring on flukes. Could also be Risso's?</t>
  </si>
  <si>
    <t>Likely/Unsure</t>
  </si>
  <si>
    <t>37.25.0</t>
  </si>
  <si>
    <t>73.49.3</t>
  </si>
  <si>
    <t>group of individuals sighted while travelling</t>
  </si>
  <si>
    <t>Local      Time Start</t>
  </si>
  <si>
    <t>ADEON Site</t>
  </si>
  <si>
    <t>BLE-JAX</t>
  </si>
  <si>
    <t>The Marine Mammal Observation (MMO) database it is a record of marine mammals and turtles sighted during daylight hours at each ADEON lander location (link to map).  On-station effort commenced approximately 5 nautical miles prior to arrival at the lander location when the ship slowed its speed to below 8 knots.  MMO effort concluded at approximately 5 nautical miles from the lander location before the ship increased speed above 8 knots.  Opportunistic sightings from night time hours occurred when animals were visible around the lighted decks.  These sightings are included in the MMO but are not included in the on-effort daily calculations.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</si>
</sst>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6" x14ac:knownFonts="1">
    <font>
      <sz val="11"/>
      <color theme="1"/>
      <name val="Calibri"/>
      <family val="2"/>
      <scheme val="minor"/>
    </font>
    <font>
      <b/>
      <sz val="11"/>
      <color theme="1"/>
      <name val="Calibri"/>
      <family val="2"/>
      <scheme val="minor"/>
    </font>
    <font>
      <b/>
      <vertAlign val="superscript"/>
      <sz val="11"/>
      <color theme="1"/>
      <name val="Calibri"/>
      <family val="2"/>
      <scheme val="minor"/>
    </font>
    <font>
      <b/>
      <sz val="16"/>
      <color theme="1"/>
      <name val="Calibri"/>
      <family val="2"/>
      <scheme val="minor"/>
    </font>
    <font>
      <b/>
      <sz val="18"/>
      <color theme="1"/>
      <name val="Calibri"/>
      <family val="2"/>
      <scheme val="minor"/>
    </font>
    <font>
      <sz val="11"/>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4">
    <xf numFmtId="0" fontId="0" fillId="0" borderId="0" xfId="0"/>
    <xf numFmtId="0" fontId="0" fillId="0" borderId="0" xfId="0" applyAlignment="1">
      <alignment wrapText="1"/>
    </xf>
    <xf numFmtId="20" fontId="0" fillId="0" borderId="0" xfId="0" applyNumberFormat="1"/>
    <xf numFmtId="14" fontId="0" fillId="0" borderId="0" xfId="0" applyNumberFormat="1" applyAlignment="1">
      <alignment wrapText="1"/>
    </xf>
    <xf numFmtId="20" fontId="0" fillId="0" borderId="0" xfId="0" applyNumberFormat="1" applyAlignment="1">
      <alignment wrapText="1"/>
    </xf>
    <xf numFmtId="0" fontId="3" fillId="0" borderId="0" xfId="0" applyFont="1"/>
    <xf numFmtId="0" fontId="4" fillId="0" borderId="0" xfId="0" applyFont="1"/>
    <xf numFmtId="0" fontId="1" fillId="0" borderId="0" xfId="0" applyFont="1" applyAlignment="1">
      <alignment horizontal="center" wrapText="1"/>
    </xf>
    <xf numFmtId="14" fontId="0" fillId="0" borderId="0" xfId="0" applyNumberFormat="1"/>
    <xf numFmtId="0" fontId="0" fillId="0" borderId="0" xfId="0" applyFont="1"/>
    <xf numFmtId="0" fontId="1" fillId="0" borderId="0" xfId="0" applyFont="1" applyAlignment="1">
      <alignment wrapText="1"/>
    </xf>
    <xf numFmtId="0" fontId="3" fillId="0" borderId="0" xfId="0" applyFont="1" applyAlignment="1">
      <alignment horizontal="center"/>
    </xf>
    <xf numFmtId="0" fontId="4" fillId="0" borderId="0" xfId="0" applyFont="1" applyAlignment="1">
      <alignment horizontal="center"/>
    </xf>
    <xf numFmtId="0" fontId="0" fillId="0" borderId="0" xfId="0" applyAlignment="1">
      <alignment horizontal="center"/>
    </xf>
    <xf numFmtId="0" fontId="0" fillId="0" borderId="0" xfId="0" applyAlignment="1">
      <alignment horizontal="center" wrapText="1"/>
    </xf>
    <xf numFmtId="14" fontId="0" fillId="0" borderId="0" xfId="0" applyNumberFormat="1" applyAlignment="1">
      <alignment horizontal="center" wrapText="1"/>
    </xf>
    <xf numFmtId="164" fontId="0" fillId="0" borderId="0" xfId="0" applyNumberFormat="1" applyAlignment="1">
      <alignment horizontal="center" wrapText="1"/>
    </xf>
    <xf numFmtId="164" fontId="0" fillId="0" borderId="0" xfId="0" applyNumberFormat="1" applyAlignment="1">
      <alignment horizontal="center"/>
    </xf>
    <xf numFmtId="164" fontId="5" fillId="0" borderId="0" xfId="0" applyNumberFormat="1" applyFont="1" applyAlignment="1">
      <alignment horizontal="center"/>
    </xf>
    <xf numFmtId="0" fontId="0" fillId="0" borderId="0" xfId="0" applyFont="1" applyAlignment="1">
      <alignment horizontal="center"/>
    </xf>
    <xf numFmtId="164" fontId="0" fillId="0" borderId="0" xfId="0" applyNumberFormat="1" applyFont="1" applyAlignment="1">
      <alignment horizontal="center"/>
    </xf>
    <xf numFmtId="49" fontId="0" fillId="0" borderId="0" xfId="0" applyNumberFormat="1" applyFont="1" applyAlignment="1">
      <alignment horizontal="center"/>
    </xf>
    <xf numFmtId="0" fontId="1" fillId="0" borderId="0" xfId="0" applyFont="1" applyAlignment="1">
      <alignment horizontal="center" vertical="center" wrapText="1"/>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EAF5A-0006-4987-9968-D02F3D58B938}">
  <dimension ref="B2:L19"/>
  <sheetViews>
    <sheetView tabSelected="1" workbookViewId="0">
      <selection activeCell="M9" sqref="M9"/>
    </sheetView>
  </sheetViews>
  <sheetFormatPr defaultRowHeight="14.5" x14ac:dyDescent="0.35"/>
  <sheetData>
    <row r="2" spans="2:12" x14ac:dyDescent="0.35">
      <c r="B2" s="23" t="s">
        <v>180</v>
      </c>
      <c r="C2" s="23"/>
      <c r="D2" s="23"/>
      <c r="E2" s="23"/>
      <c r="F2" s="23"/>
      <c r="G2" s="23"/>
      <c r="H2" s="23"/>
      <c r="I2" s="23"/>
      <c r="J2" s="23"/>
      <c r="K2" s="23"/>
      <c r="L2" s="23"/>
    </row>
    <row r="3" spans="2:12" x14ac:dyDescent="0.35">
      <c r="B3" s="23"/>
      <c r="C3" s="23"/>
      <c r="D3" s="23"/>
      <c r="E3" s="23"/>
      <c r="F3" s="23"/>
      <c r="G3" s="23"/>
      <c r="H3" s="23"/>
      <c r="I3" s="23"/>
      <c r="J3" s="23"/>
      <c r="K3" s="23"/>
      <c r="L3" s="23"/>
    </row>
    <row r="4" spans="2:12" x14ac:dyDescent="0.35">
      <c r="B4" s="23"/>
      <c r="C4" s="23"/>
      <c r="D4" s="23"/>
      <c r="E4" s="23"/>
      <c r="F4" s="23"/>
      <c r="G4" s="23"/>
      <c r="H4" s="23"/>
      <c r="I4" s="23"/>
      <c r="J4" s="23"/>
      <c r="K4" s="23"/>
      <c r="L4" s="23"/>
    </row>
    <row r="5" spans="2:12" x14ac:dyDescent="0.35">
      <c r="B5" s="23"/>
      <c r="C5" s="23"/>
      <c r="D5" s="23"/>
      <c r="E5" s="23"/>
      <c r="F5" s="23"/>
      <c r="G5" s="23"/>
      <c r="H5" s="23"/>
      <c r="I5" s="23"/>
      <c r="J5" s="23"/>
      <c r="K5" s="23"/>
      <c r="L5" s="23"/>
    </row>
    <row r="6" spans="2:12" x14ac:dyDescent="0.35">
      <c r="B6" s="23"/>
      <c r="C6" s="23"/>
      <c r="D6" s="23"/>
      <c r="E6" s="23"/>
      <c r="F6" s="23"/>
      <c r="G6" s="23"/>
      <c r="H6" s="23"/>
      <c r="I6" s="23"/>
      <c r="J6" s="23"/>
      <c r="K6" s="23"/>
      <c r="L6" s="23"/>
    </row>
    <row r="7" spans="2:12" x14ac:dyDescent="0.35">
      <c r="B7" s="23"/>
      <c r="C7" s="23"/>
      <c r="D7" s="23"/>
      <c r="E7" s="23"/>
      <c r="F7" s="23"/>
      <c r="G7" s="23"/>
      <c r="H7" s="23"/>
      <c r="I7" s="23"/>
      <c r="J7" s="23"/>
      <c r="K7" s="23"/>
      <c r="L7" s="23"/>
    </row>
    <row r="8" spans="2:12" x14ac:dyDescent="0.35">
      <c r="B8" s="23"/>
      <c r="C8" s="23"/>
      <c r="D8" s="23"/>
      <c r="E8" s="23"/>
      <c r="F8" s="23"/>
      <c r="G8" s="23"/>
      <c r="H8" s="23"/>
      <c r="I8" s="23"/>
      <c r="J8" s="23"/>
      <c r="K8" s="23"/>
      <c r="L8" s="23"/>
    </row>
    <row r="9" spans="2:12" x14ac:dyDescent="0.35">
      <c r="B9" s="23"/>
      <c r="C9" s="23"/>
      <c r="D9" s="23"/>
      <c r="E9" s="23"/>
      <c r="F9" s="23"/>
      <c r="G9" s="23"/>
      <c r="H9" s="23"/>
      <c r="I9" s="23"/>
      <c r="J9" s="23"/>
      <c r="K9" s="23"/>
      <c r="L9" s="23"/>
    </row>
    <row r="10" spans="2:12" x14ac:dyDescent="0.35">
      <c r="B10" s="23"/>
      <c r="C10" s="23"/>
      <c r="D10" s="23"/>
      <c r="E10" s="23"/>
      <c r="F10" s="23"/>
      <c r="G10" s="23"/>
      <c r="H10" s="23"/>
      <c r="I10" s="23"/>
      <c r="J10" s="23"/>
      <c r="K10" s="23"/>
      <c r="L10" s="23"/>
    </row>
    <row r="11" spans="2:12" x14ac:dyDescent="0.35">
      <c r="B11" s="23"/>
      <c r="C11" s="23"/>
      <c r="D11" s="23"/>
      <c r="E11" s="23"/>
      <c r="F11" s="23"/>
      <c r="G11" s="23"/>
      <c r="H11" s="23"/>
      <c r="I11" s="23"/>
      <c r="J11" s="23"/>
      <c r="K11" s="23"/>
      <c r="L11" s="23"/>
    </row>
    <row r="12" spans="2:12" x14ac:dyDescent="0.35">
      <c r="B12" s="23"/>
      <c r="C12" s="23"/>
      <c r="D12" s="23"/>
      <c r="E12" s="23"/>
      <c r="F12" s="23"/>
      <c r="G12" s="23"/>
      <c r="H12" s="23"/>
      <c r="I12" s="23"/>
      <c r="J12" s="23"/>
      <c r="K12" s="23"/>
      <c r="L12" s="23"/>
    </row>
    <row r="13" spans="2:12" x14ac:dyDescent="0.35">
      <c r="B13" s="23"/>
      <c r="C13" s="23"/>
      <c r="D13" s="23"/>
      <c r="E13" s="23"/>
      <c r="F13" s="23"/>
      <c r="G13" s="23"/>
      <c r="H13" s="23"/>
      <c r="I13" s="23"/>
      <c r="J13" s="23"/>
      <c r="K13" s="23"/>
      <c r="L13" s="23"/>
    </row>
    <row r="14" spans="2:12" x14ac:dyDescent="0.35">
      <c r="B14" s="23"/>
      <c r="C14" s="23"/>
      <c r="D14" s="23"/>
      <c r="E14" s="23"/>
      <c r="F14" s="23"/>
      <c r="G14" s="23"/>
      <c r="H14" s="23"/>
      <c r="I14" s="23"/>
      <c r="J14" s="23"/>
      <c r="K14" s="23"/>
      <c r="L14" s="23"/>
    </row>
    <row r="15" spans="2:12" x14ac:dyDescent="0.35">
      <c r="B15" s="23"/>
      <c r="C15" s="23"/>
      <c r="D15" s="23"/>
      <c r="E15" s="23"/>
      <c r="F15" s="23"/>
      <c r="G15" s="23"/>
      <c r="H15" s="23"/>
      <c r="I15" s="23"/>
      <c r="J15" s="23"/>
      <c r="K15" s="23"/>
      <c r="L15" s="23"/>
    </row>
    <row r="16" spans="2:12" x14ac:dyDescent="0.35">
      <c r="B16" s="23"/>
      <c r="C16" s="23"/>
      <c r="D16" s="23"/>
      <c r="E16" s="23"/>
      <c r="F16" s="23"/>
      <c r="G16" s="23"/>
      <c r="H16" s="23"/>
      <c r="I16" s="23"/>
      <c r="J16" s="23"/>
      <c r="K16" s="23"/>
      <c r="L16" s="23"/>
    </row>
    <row r="17" spans="2:12" x14ac:dyDescent="0.35">
      <c r="B17" s="23"/>
      <c r="C17" s="23"/>
      <c r="D17" s="23"/>
      <c r="E17" s="23"/>
      <c r="F17" s="23"/>
      <c r="G17" s="23"/>
      <c r="H17" s="23"/>
      <c r="I17" s="23"/>
      <c r="J17" s="23"/>
      <c r="K17" s="23"/>
      <c r="L17" s="23"/>
    </row>
    <row r="18" spans="2:12" x14ac:dyDescent="0.35">
      <c r="B18" s="23"/>
      <c r="C18" s="23"/>
      <c r="D18" s="23"/>
      <c r="E18" s="23"/>
      <c r="F18" s="23"/>
      <c r="G18" s="23"/>
      <c r="H18" s="23"/>
      <c r="I18" s="23"/>
      <c r="J18" s="23"/>
      <c r="K18" s="23"/>
      <c r="L18" s="23"/>
    </row>
    <row r="19" spans="2:12" x14ac:dyDescent="0.35">
      <c r="B19" s="23"/>
      <c r="C19" s="23"/>
      <c r="D19" s="23"/>
      <c r="E19" s="23"/>
      <c r="F19" s="23"/>
      <c r="G19" s="23"/>
      <c r="H19" s="23"/>
      <c r="I19" s="23"/>
      <c r="J19" s="23"/>
      <c r="K19" s="23"/>
      <c r="L19" s="23"/>
    </row>
  </sheetData>
  <mergeCells count="1">
    <mergeCell ref="B2:L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8"/>
  <sheetViews>
    <sheetView zoomScale="75" zoomScaleNormal="75" workbookViewId="0">
      <pane ySplit="7" topLeftCell="A8" activePane="bottomLeft" state="frozen"/>
      <selection pane="bottomLeft" activeCell="L15" sqref="L15"/>
    </sheetView>
  </sheetViews>
  <sheetFormatPr defaultRowHeight="14.5" x14ac:dyDescent="0.35"/>
  <cols>
    <col min="1" max="1" width="14.08984375" customWidth="1"/>
    <col min="3" max="3" width="10.54296875" bestFit="1" customWidth="1"/>
    <col min="8" max="8" width="9.81640625" customWidth="1"/>
    <col min="11" max="11" width="10.6328125" customWidth="1"/>
    <col min="12" max="12" width="8.90625" style="13"/>
    <col min="14" max="14" width="14.08984375" customWidth="1"/>
    <col min="15" max="15" width="10.453125" style="13" customWidth="1"/>
    <col min="16" max="16" width="9.81640625" style="13" customWidth="1"/>
    <col min="17" max="17" width="8.90625" style="13"/>
    <col min="18" max="18" width="9.6328125" style="13" customWidth="1"/>
    <col min="19" max="19" width="10.1796875" style="13" customWidth="1"/>
    <col min="20" max="20" width="11" customWidth="1"/>
    <col min="21" max="21" width="11" style="13" customWidth="1"/>
    <col min="22" max="22" width="12.36328125" customWidth="1"/>
    <col min="23" max="23" width="50.90625" customWidth="1"/>
  </cols>
  <sheetData>
    <row r="1" spans="1:23" s="5" customFormat="1" ht="21" x14ac:dyDescent="0.5">
      <c r="A1" s="5" t="s">
        <v>0</v>
      </c>
      <c r="C1" s="5" t="s">
        <v>1</v>
      </c>
      <c r="L1" s="11"/>
      <c r="O1" s="11"/>
      <c r="P1" s="11"/>
      <c r="Q1" s="11"/>
      <c r="R1" s="11"/>
      <c r="S1" s="11"/>
      <c r="U1" s="11"/>
    </row>
    <row r="3" spans="1:23" s="6" customFormat="1" ht="23.5" x14ac:dyDescent="0.55000000000000004">
      <c r="A3" s="6" t="s">
        <v>2</v>
      </c>
      <c r="L3" s="12"/>
      <c r="O3" s="12"/>
      <c r="P3" s="12"/>
      <c r="Q3" s="12"/>
      <c r="R3" s="12"/>
      <c r="S3" s="12"/>
      <c r="U3" s="12"/>
    </row>
    <row r="5" spans="1:23" x14ac:dyDescent="0.35">
      <c r="A5" t="s">
        <v>23</v>
      </c>
    </row>
    <row r="7" spans="1:23" s="7" customFormat="1" ht="45.5" x14ac:dyDescent="0.35">
      <c r="A7" s="7" t="s">
        <v>3</v>
      </c>
      <c r="B7" s="7" t="s">
        <v>4</v>
      </c>
      <c r="C7" s="7" t="s">
        <v>5</v>
      </c>
      <c r="D7" s="7" t="s">
        <v>6</v>
      </c>
      <c r="E7" s="7" t="s">
        <v>7</v>
      </c>
      <c r="F7" s="7" t="s">
        <v>8</v>
      </c>
      <c r="G7" s="7" t="s">
        <v>10</v>
      </c>
      <c r="H7" s="7" t="s">
        <v>9</v>
      </c>
      <c r="I7" s="7" t="s">
        <v>11</v>
      </c>
      <c r="J7" s="7" t="s">
        <v>178</v>
      </c>
      <c r="K7" s="7" t="s">
        <v>12</v>
      </c>
      <c r="L7" s="7" t="s">
        <v>13</v>
      </c>
      <c r="M7" s="7" t="s">
        <v>31</v>
      </c>
      <c r="N7" s="7" t="s">
        <v>14</v>
      </c>
      <c r="O7" s="7" t="s">
        <v>15</v>
      </c>
      <c r="P7" s="7" t="s">
        <v>16</v>
      </c>
      <c r="Q7" s="7" t="s">
        <v>17</v>
      </c>
      <c r="R7" s="7" t="s">
        <v>18</v>
      </c>
      <c r="S7" s="7" t="s">
        <v>19</v>
      </c>
      <c r="T7" s="7" t="s">
        <v>20</v>
      </c>
      <c r="U7" s="7" t="s">
        <v>149</v>
      </c>
      <c r="V7" s="7" t="s">
        <v>21</v>
      </c>
      <c r="W7" s="7" t="s">
        <v>22</v>
      </c>
    </row>
    <row r="8" spans="1:23" s="1" customFormat="1" ht="43.5" x14ac:dyDescent="0.35">
      <c r="A8" s="1" t="s">
        <v>24</v>
      </c>
      <c r="B8" s="1" t="s">
        <v>25</v>
      </c>
      <c r="C8" s="3">
        <v>43061</v>
      </c>
      <c r="D8" s="4">
        <v>0.29166666666666669</v>
      </c>
      <c r="E8" s="4">
        <v>0.5</v>
      </c>
      <c r="F8" s="1" t="s">
        <v>26</v>
      </c>
      <c r="G8" s="1" t="s">
        <v>27</v>
      </c>
      <c r="H8" s="1" t="s">
        <v>45</v>
      </c>
      <c r="I8" s="1" t="s">
        <v>28</v>
      </c>
      <c r="J8" s="1" t="s">
        <v>142</v>
      </c>
      <c r="K8" s="1" t="s">
        <v>29</v>
      </c>
      <c r="L8" s="14">
        <v>2</v>
      </c>
      <c r="M8" s="1">
        <v>16.899999999999999</v>
      </c>
      <c r="N8" s="1" t="s">
        <v>30</v>
      </c>
      <c r="O8" s="14" t="s">
        <v>32</v>
      </c>
      <c r="P8" s="14">
        <v>500</v>
      </c>
      <c r="Q8" s="14">
        <v>20</v>
      </c>
      <c r="R8" s="14">
        <v>10</v>
      </c>
      <c r="S8" s="14">
        <v>50</v>
      </c>
      <c r="U8" s="14">
        <v>210</v>
      </c>
      <c r="V8" s="1" t="s">
        <v>33</v>
      </c>
      <c r="W8" s="1" t="s">
        <v>34</v>
      </c>
    </row>
    <row r="9" spans="1:23" s="1" customFormat="1" ht="43.5" x14ac:dyDescent="0.35">
      <c r="A9" s="1" t="s">
        <v>24</v>
      </c>
      <c r="B9" s="1" t="s">
        <v>25</v>
      </c>
      <c r="C9" s="3">
        <v>43061</v>
      </c>
      <c r="D9" s="4">
        <v>0.32361111111111113</v>
      </c>
      <c r="E9" s="4">
        <v>0.53194444444444444</v>
      </c>
      <c r="F9" s="1" t="s">
        <v>26</v>
      </c>
      <c r="G9" s="1" t="s">
        <v>27</v>
      </c>
      <c r="H9" s="1" t="s">
        <v>46</v>
      </c>
      <c r="I9" s="1" t="s">
        <v>28</v>
      </c>
      <c r="J9" s="1" t="s">
        <v>142</v>
      </c>
      <c r="K9" s="1" t="s">
        <v>35</v>
      </c>
      <c r="L9" s="14">
        <v>2</v>
      </c>
      <c r="M9" s="1">
        <v>16.899999999999999</v>
      </c>
      <c r="N9" s="1" t="s">
        <v>30</v>
      </c>
      <c r="O9" s="14" t="s">
        <v>32</v>
      </c>
      <c r="P9" s="14">
        <v>6</v>
      </c>
      <c r="Q9" s="14">
        <v>40</v>
      </c>
      <c r="R9" s="14">
        <v>25</v>
      </c>
      <c r="S9" s="14">
        <v>60</v>
      </c>
      <c r="T9" s="1" t="s">
        <v>36</v>
      </c>
      <c r="U9" s="14">
        <v>211</v>
      </c>
      <c r="V9" s="1" t="s">
        <v>37</v>
      </c>
      <c r="W9" s="1" t="s">
        <v>38</v>
      </c>
    </row>
    <row r="10" spans="1:23" s="1" customFormat="1" ht="43.5" x14ac:dyDescent="0.35">
      <c r="A10" s="1" t="s">
        <v>24</v>
      </c>
      <c r="B10" s="1" t="s">
        <v>25</v>
      </c>
      <c r="C10" s="3">
        <v>43061</v>
      </c>
      <c r="D10" s="4">
        <v>0.38194444444444442</v>
      </c>
      <c r="E10" s="4">
        <v>0.59027777777777779</v>
      </c>
      <c r="F10" s="1" t="s">
        <v>26</v>
      </c>
      <c r="G10" s="1" t="s">
        <v>27</v>
      </c>
      <c r="H10" s="1" t="s">
        <v>45</v>
      </c>
      <c r="I10" s="1" t="s">
        <v>28</v>
      </c>
      <c r="J10" s="1" t="s">
        <v>142</v>
      </c>
      <c r="K10" s="1" t="s">
        <v>39</v>
      </c>
      <c r="L10" s="14">
        <v>1</v>
      </c>
      <c r="M10" s="1">
        <v>17</v>
      </c>
      <c r="N10" s="1" t="s">
        <v>30</v>
      </c>
      <c r="O10" s="14" t="s">
        <v>32</v>
      </c>
      <c r="P10" s="14">
        <v>2</v>
      </c>
      <c r="Q10" s="14">
        <v>50</v>
      </c>
      <c r="R10" s="14">
        <v>30</v>
      </c>
      <c r="S10" s="14">
        <v>100</v>
      </c>
      <c r="T10" s="1" t="s">
        <v>40</v>
      </c>
      <c r="U10" s="14">
        <v>213</v>
      </c>
      <c r="V10" s="1" t="s">
        <v>41</v>
      </c>
      <c r="W10" s="1" t="s">
        <v>42</v>
      </c>
    </row>
    <row r="11" spans="1:23" s="1" customFormat="1" ht="58" x14ac:dyDescent="0.35">
      <c r="A11" s="1" t="s">
        <v>24</v>
      </c>
      <c r="B11" s="1" t="s">
        <v>25</v>
      </c>
      <c r="C11" s="3">
        <v>43061</v>
      </c>
      <c r="D11" s="4">
        <v>0.70486111111111116</v>
      </c>
      <c r="E11" s="4">
        <v>0.91319444444444453</v>
      </c>
      <c r="F11" s="1" t="s">
        <v>43</v>
      </c>
      <c r="G11" s="1" t="s">
        <v>27</v>
      </c>
      <c r="H11" s="1" t="s">
        <v>44</v>
      </c>
      <c r="I11" s="1" t="s">
        <v>28</v>
      </c>
      <c r="J11" s="1" t="s">
        <v>142</v>
      </c>
      <c r="K11" s="1" t="s">
        <v>35</v>
      </c>
      <c r="L11" s="14">
        <v>3</v>
      </c>
      <c r="M11" s="1">
        <v>16.899999999999999</v>
      </c>
      <c r="N11" s="1" t="s">
        <v>47</v>
      </c>
      <c r="O11" s="14" t="s">
        <v>48</v>
      </c>
      <c r="P11" s="14">
        <v>1500</v>
      </c>
      <c r="Q11" s="14">
        <v>1</v>
      </c>
      <c r="R11" s="14">
        <v>1</v>
      </c>
      <c r="S11" s="14">
        <v>2</v>
      </c>
      <c r="T11" s="1" t="s">
        <v>49</v>
      </c>
      <c r="U11" s="14">
        <v>100</v>
      </c>
      <c r="V11" s="1" t="s">
        <v>50</v>
      </c>
      <c r="W11" s="1" t="s">
        <v>51</v>
      </c>
    </row>
    <row r="12" spans="1:23" s="1" customFormat="1" ht="29" x14ac:dyDescent="0.35">
      <c r="A12" s="1" t="s">
        <v>24</v>
      </c>
      <c r="B12" s="1" t="s">
        <v>25</v>
      </c>
      <c r="C12" s="3">
        <v>43062</v>
      </c>
      <c r="D12" s="4">
        <v>0.27777777777777779</v>
      </c>
      <c r="E12" s="4">
        <v>0.4861111111111111</v>
      </c>
      <c r="F12" s="1" t="s">
        <v>52</v>
      </c>
      <c r="G12" s="1" t="s">
        <v>27</v>
      </c>
      <c r="H12" s="1" t="s">
        <v>45</v>
      </c>
      <c r="I12" s="1" t="s">
        <v>28</v>
      </c>
      <c r="J12" s="1" t="s">
        <v>142</v>
      </c>
      <c r="K12" s="1" t="s">
        <v>54</v>
      </c>
      <c r="L12" s="14">
        <v>2</v>
      </c>
      <c r="M12" s="1">
        <v>20.2</v>
      </c>
      <c r="N12" s="1" t="s">
        <v>53</v>
      </c>
      <c r="O12" s="14" t="s">
        <v>32</v>
      </c>
      <c r="P12" s="14">
        <v>2</v>
      </c>
      <c r="Q12" s="14">
        <v>18</v>
      </c>
      <c r="R12" s="14">
        <v>12</v>
      </c>
      <c r="S12" s="14">
        <v>26</v>
      </c>
      <c r="T12" s="1" t="s">
        <v>40</v>
      </c>
      <c r="U12" s="14">
        <v>211</v>
      </c>
      <c r="V12" s="1" t="s">
        <v>55</v>
      </c>
      <c r="W12" s="1" t="s">
        <v>56</v>
      </c>
    </row>
    <row r="13" spans="1:23" s="1" customFormat="1" ht="43.5" x14ac:dyDescent="0.35">
      <c r="A13" s="1" t="s">
        <v>24</v>
      </c>
      <c r="B13" s="1" t="s">
        <v>25</v>
      </c>
      <c r="C13" s="3">
        <v>43062</v>
      </c>
      <c r="D13" s="4">
        <v>0.36249999999999999</v>
      </c>
      <c r="E13" s="4">
        <v>0.5708333333333333</v>
      </c>
      <c r="F13" s="1" t="s">
        <v>52</v>
      </c>
      <c r="G13" s="1" t="s">
        <v>27</v>
      </c>
      <c r="H13" s="1" t="s">
        <v>45</v>
      </c>
      <c r="I13" s="1" t="s">
        <v>28</v>
      </c>
      <c r="J13" s="1" t="s">
        <v>142</v>
      </c>
      <c r="K13" s="1" t="s">
        <v>39</v>
      </c>
      <c r="L13" s="14">
        <v>1</v>
      </c>
      <c r="M13" s="1">
        <v>20.2</v>
      </c>
      <c r="N13" s="1" t="s">
        <v>57</v>
      </c>
      <c r="O13" s="14" t="s">
        <v>32</v>
      </c>
      <c r="P13" s="14">
        <v>300</v>
      </c>
      <c r="Q13" s="14">
        <v>1</v>
      </c>
      <c r="R13" s="14">
        <v>1</v>
      </c>
      <c r="S13" s="14">
        <v>1</v>
      </c>
      <c r="T13" s="1" t="s">
        <v>58</v>
      </c>
      <c r="U13" s="14">
        <v>209</v>
      </c>
      <c r="V13" s="1" t="s">
        <v>59</v>
      </c>
      <c r="W13" s="1" t="s">
        <v>60</v>
      </c>
    </row>
    <row r="14" spans="1:23" s="1" customFormat="1" ht="43.5" x14ac:dyDescent="0.35">
      <c r="A14" s="1" t="s">
        <v>24</v>
      </c>
      <c r="B14" s="1" t="s">
        <v>25</v>
      </c>
      <c r="C14" s="3">
        <v>43062</v>
      </c>
      <c r="D14" s="4">
        <v>0.48125000000000001</v>
      </c>
      <c r="E14" s="4">
        <v>0.68958333333333333</v>
      </c>
      <c r="F14" s="1" t="s">
        <v>61</v>
      </c>
      <c r="G14" s="1" t="s">
        <v>27</v>
      </c>
      <c r="H14" s="1" t="s">
        <v>62</v>
      </c>
      <c r="I14" s="1" t="s">
        <v>28</v>
      </c>
      <c r="J14" s="1" t="s">
        <v>142</v>
      </c>
      <c r="K14" s="1" t="s">
        <v>39</v>
      </c>
      <c r="L14" s="14">
        <v>1</v>
      </c>
      <c r="M14" s="1">
        <v>20.2</v>
      </c>
      <c r="N14" s="1" t="s">
        <v>63</v>
      </c>
      <c r="O14" s="14" t="s">
        <v>32</v>
      </c>
      <c r="P14" s="14">
        <v>5</v>
      </c>
      <c r="Q14" s="14">
        <v>1</v>
      </c>
      <c r="R14" s="14">
        <v>1</v>
      </c>
      <c r="S14" s="14">
        <v>1</v>
      </c>
      <c r="T14" s="1" t="s">
        <v>64</v>
      </c>
      <c r="U14" s="14">
        <v>140</v>
      </c>
      <c r="V14" s="1" t="s">
        <v>65</v>
      </c>
      <c r="W14" s="1" t="s">
        <v>66</v>
      </c>
    </row>
    <row r="15" spans="1:23" s="1" customFormat="1" ht="43.5" x14ac:dyDescent="0.35">
      <c r="A15" s="1" t="s">
        <v>24</v>
      </c>
      <c r="B15" s="1" t="s">
        <v>25</v>
      </c>
      <c r="C15" s="3">
        <v>43063</v>
      </c>
      <c r="D15" s="4">
        <v>0.52777777777777779</v>
      </c>
      <c r="E15" s="4">
        <v>0.73611111111111116</v>
      </c>
      <c r="F15" s="1" t="s">
        <v>67</v>
      </c>
      <c r="G15" s="1" t="s">
        <v>27</v>
      </c>
      <c r="H15" s="1" t="s">
        <v>68</v>
      </c>
      <c r="I15" s="1" t="s">
        <v>28</v>
      </c>
      <c r="J15" s="1" t="s">
        <v>77</v>
      </c>
      <c r="K15" s="1" t="s">
        <v>54</v>
      </c>
      <c r="L15" s="14">
        <v>2</v>
      </c>
      <c r="N15" s="1" t="s">
        <v>69</v>
      </c>
      <c r="O15" s="14" t="s">
        <v>48</v>
      </c>
      <c r="P15" s="14">
        <v>100</v>
      </c>
      <c r="Q15" s="14">
        <v>2</v>
      </c>
      <c r="R15" s="14">
        <v>2</v>
      </c>
      <c r="S15" s="14">
        <v>2</v>
      </c>
      <c r="T15" s="1" t="s">
        <v>40</v>
      </c>
      <c r="U15" s="14">
        <v>700</v>
      </c>
      <c r="V15" s="1" t="s">
        <v>70</v>
      </c>
      <c r="W15" s="1" t="s">
        <v>71</v>
      </c>
    </row>
    <row r="16" spans="1:23" s="1" customFormat="1" ht="29" x14ac:dyDescent="0.35">
      <c r="A16" s="1" t="s">
        <v>24</v>
      </c>
      <c r="B16" s="1" t="s">
        <v>25</v>
      </c>
      <c r="C16" s="3">
        <v>43070</v>
      </c>
      <c r="D16" s="4">
        <v>0.57638888888888895</v>
      </c>
      <c r="E16" s="4">
        <v>0.78472222222222221</v>
      </c>
      <c r="F16" s="1" t="s">
        <v>79</v>
      </c>
      <c r="G16" s="1" t="s">
        <v>27</v>
      </c>
      <c r="H16" s="1" t="s">
        <v>80</v>
      </c>
      <c r="I16" s="1" t="s">
        <v>28</v>
      </c>
      <c r="J16" s="1" t="s">
        <v>179</v>
      </c>
      <c r="K16" s="1" t="s">
        <v>39</v>
      </c>
      <c r="L16" s="14">
        <v>1</v>
      </c>
      <c r="M16" s="1">
        <v>26.7</v>
      </c>
      <c r="N16" s="1" t="s">
        <v>81</v>
      </c>
      <c r="O16" s="14" t="s">
        <v>32</v>
      </c>
      <c r="P16" s="14">
        <v>100</v>
      </c>
      <c r="Q16" s="14">
        <v>20</v>
      </c>
      <c r="R16" s="14">
        <v>20</v>
      </c>
      <c r="S16" s="14">
        <v>50</v>
      </c>
      <c r="T16" s="1" t="s">
        <v>40</v>
      </c>
      <c r="U16" s="14">
        <v>780</v>
      </c>
      <c r="V16" s="1" t="s">
        <v>82</v>
      </c>
      <c r="W16" s="1" t="s">
        <v>83</v>
      </c>
    </row>
    <row r="17" spans="1:23" s="1" customFormat="1" ht="43.5" x14ac:dyDescent="0.35">
      <c r="A17" s="1" t="s">
        <v>24</v>
      </c>
      <c r="B17" s="1" t="s">
        <v>25</v>
      </c>
      <c r="C17" s="3">
        <v>43076</v>
      </c>
      <c r="D17" s="4">
        <v>0.52500000000000002</v>
      </c>
      <c r="E17" s="4">
        <v>0.73333333333333339</v>
      </c>
      <c r="F17" s="1" t="s">
        <v>84</v>
      </c>
      <c r="G17" s="1" t="s">
        <v>27</v>
      </c>
      <c r="H17" s="1" t="s">
        <v>85</v>
      </c>
      <c r="I17" s="1" t="s">
        <v>28</v>
      </c>
      <c r="J17" s="1" t="s">
        <v>77</v>
      </c>
      <c r="K17" s="1" t="s">
        <v>54</v>
      </c>
      <c r="L17" s="14">
        <v>3</v>
      </c>
      <c r="M17" s="1">
        <v>23.8</v>
      </c>
      <c r="N17" s="1" t="s">
        <v>86</v>
      </c>
      <c r="O17" s="14" t="s">
        <v>87</v>
      </c>
      <c r="P17" s="14">
        <v>50</v>
      </c>
      <c r="Q17" s="14">
        <v>3</v>
      </c>
      <c r="R17" s="14">
        <v>2</v>
      </c>
      <c r="S17" s="14">
        <v>5</v>
      </c>
      <c r="U17" s="14"/>
      <c r="V17" s="1" t="s">
        <v>37</v>
      </c>
      <c r="W17" s="1" t="s">
        <v>88</v>
      </c>
    </row>
    <row r="18" spans="1:23" s="1" customFormat="1" ht="29" x14ac:dyDescent="0.35">
      <c r="A18" s="1" t="s">
        <v>24</v>
      </c>
      <c r="B18" s="1" t="s">
        <v>25</v>
      </c>
      <c r="C18" s="3">
        <v>43076</v>
      </c>
      <c r="D18" s="4">
        <v>0.57013888888888886</v>
      </c>
      <c r="E18" s="4">
        <v>0.77847222222222223</v>
      </c>
      <c r="F18" s="1" t="s">
        <v>89</v>
      </c>
      <c r="G18" s="1" t="s">
        <v>27</v>
      </c>
      <c r="H18" s="1" t="s">
        <v>90</v>
      </c>
      <c r="I18" s="1" t="s">
        <v>28</v>
      </c>
      <c r="J18" s="1" t="s">
        <v>77</v>
      </c>
      <c r="K18" s="1" t="s">
        <v>54</v>
      </c>
      <c r="L18" s="14">
        <v>3</v>
      </c>
      <c r="M18" s="1">
        <v>24.3</v>
      </c>
      <c r="N18" s="1" t="s">
        <v>123</v>
      </c>
      <c r="O18" s="14" t="s">
        <v>48</v>
      </c>
      <c r="P18" s="14">
        <v>10</v>
      </c>
      <c r="Q18" s="14">
        <v>2</v>
      </c>
      <c r="R18" s="14">
        <v>2</v>
      </c>
      <c r="S18" s="14">
        <v>4</v>
      </c>
      <c r="T18" s="1" t="s">
        <v>40</v>
      </c>
      <c r="U18" s="14">
        <v>83</v>
      </c>
      <c r="V18" s="1" t="s">
        <v>59</v>
      </c>
      <c r="W18" s="1" t="s">
        <v>91</v>
      </c>
    </row>
    <row r="19" spans="1:23" s="1" customFormat="1" ht="29" x14ac:dyDescent="0.35">
      <c r="A19" s="1" t="s">
        <v>24</v>
      </c>
      <c r="B19" s="1" t="s">
        <v>25</v>
      </c>
      <c r="C19" s="3">
        <v>43076</v>
      </c>
      <c r="D19" s="4">
        <v>0.59375</v>
      </c>
      <c r="E19" s="4">
        <v>0.80208333333333337</v>
      </c>
      <c r="F19" s="1" t="s">
        <v>92</v>
      </c>
      <c r="G19" s="1" t="s">
        <v>27</v>
      </c>
      <c r="H19" s="1" t="s">
        <v>93</v>
      </c>
      <c r="I19" s="1" t="s">
        <v>28</v>
      </c>
      <c r="J19" s="1" t="s">
        <v>77</v>
      </c>
      <c r="K19" s="1" t="s">
        <v>54</v>
      </c>
      <c r="L19" s="14">
        <v>3</v>
      </c>
      <c r="M19" s="1">
        <v>24.1</v>
      </c>
      <c r="N19" s="1" t="s">
        <v>94</v>
      </c>
      <c r="O19" s="14" t="s">
        <v>87</v>
      </c>
      <c r="P19" s="14">
        <v>500</v>
      </c>
      <c r="Q19" s="14">
        <v>4</v>
      </c>
      <c r="R19" s="14">
        <v>4</v>
      </c>
      <c r="S19" s="14">
        <v>50</v>
      </c>
      <c r="T19" s="1" t="s">
        <v>95</v>
      </c>
      <c r="U19" s="14"/>
      <c r="V19" s="1" t="s">
        <v>59</v>
      </c>
      <c r="W19" s="1" t="s">
        <v>96</v>
      </c>
    </row>
    <row r="20" spans="1:23" s="1" customFormat="1" ht="72.5" x14ac:dyDescent="0.35">
      <c r="A20" s="1" t="s">
        <v>24</v>
      </c>
      <c r="B20" s="1" t="s">
        <v>25</v>
      </c>
      <c r="C20" s="3">
        <v>43076</v>
      </c>
      <c r="D20" s="4">
        <v>0.66180555555555554</v>
      </c>
      <c r="E20" s="4">
        <v>0.86944444444444446</v>
      </c>
      <c r="F20" s="1" t="s">
        <v>97</v>
      </c>
      <c r="G20" s="1" t="s">
        <v>27</v>
      </c>
      <c r="H20" s="1" t="s">
        <v>98</v>
      </c>
      <c r="I20" s="1" t="s">
        <v>28</v>
      </c>
      <c r="J20" s="1" t="s">
        <v>77</v>
      </c>
      <c r="L20" s="14"/>
      <c r="N20" s="1" t="s">
        <v>99</v>
      </c>
      <c r="O20" s="14" t="s">
        <v>87</v>
      </c>
      <c r="P20" s="14">
        <v>100</v>
      </c>
      <c r="Q20" s="14">
        <v>2</v>
      </c>
      <c r="R20" s="14">
        <v>2</v>
      </c>
      <c r="S20" s="14"/>
      <c r="T20" s="1" t="s">
        <v>40</v>
      </c>
      <c r="U20" s="14"/>
      <c r="V20" s="1" t="s">
        <v>50</v>
      </c>
      <c r="W20" s="1" t="s">
        <v>100</v>
      </c>
    </row>
    <row r="21" spans="1:23" s="1" customFormat="1" ht="29" x14ac:dyDescent="0.35">
      <c r="A21" s="1" t="s">
        <v>24</v>
      </c>
      <c r="B21" s="1" t="s">
        <v>25</v>
      </c>
      <c r="C21" s="3">
        <v>43077</v>
      </c>
      <c r="D21" s="4">
        <v>0.3520833333333333</v>
      </c>
      <c r="E21" s="4">
        <v>0.56041666666666667</v>
      </c>
      <c r="F21" s="1" t="s">
        <v>101</v>
      </c>
      <c r="G21" s="1" t="s">
        <v>27</v>
      </c>
      <c r="H21" s="1" t="s">
        <v>102</v>
      </c>
      <c r="I21" s="1" t="s">
        <v>28</v>
      </c>
      <c r="J21" s="1" t="s">
        <v>77</v>
      </c>
      <c r="K21" s="1" t="s">
        <v>29</v>
      </c>
      <c r="L21" s="14">
        <v>5</v>
      </c>
      <c r="M21" s="1">
        <v>25</v>
      </c>
      <c r="N21" s="1" t="s">
        <v>86</v>
      </c>
      <c r="O21" s="14" t="s">
        <v>48</v>
      </c>
      <c r="P21" s="14">
        <v>30</v>
      </c>
      <c r="Q21" s="14">
        <v>3</v>
      </c>
      <c r="R21" s="14">
        <v>2</v>
      </c>
      <c r="S21" s="14">
        <v>4</v>
      </c>
      <c r="T21" s="1" t="s">
        <v>103</v>
      </c>
      <c r="U21" s="14"/>
      <c r="V21" s="1" t="s">
        <v>37</v>
      </c>
      <c r="W21" s="1" t="s">
        <v>104</v>
      </c>
    </row>
    <row r="22" spans="1:23" ht="43.5" x14ac:dyDescent="0.35">
      <c r="A22" s="1" t="s">
        <v>24</v>
      </c>
      <c r="B22" s="1" t="s">
        <v>25</v>
      </c>
      <c r="C22" s="8">
        <v>43077</v>
      </c>
      <c r="D22" s="2">
        <v>0.40486111111111112</v>
      </c>
      <c r="E22" s="2">
        <v>0.61319444444444449</v>
      </c>
      <c r="F22" s="1" t="s">
        <v>105</v>
      </c>
      <c r="G22" s="1" t="s">
        <v>27</v>
      </c>
      <c r="H22" s="1" t="s">
        <v>106</v>
      </c>
      <c r="I22" s="1" t="s">
        <v>28</v>
      </c>
      <c r="J22" s="1" t="s">
        <v>77</v>
      </c>
      <c r="K22" s="1" t="s">
        <v>29</v>
      </c>
      <c r="L22" s="14">
        <v>5</v>
      </c>
      <c r="N22" s="1" t="s">
        <v>94</v>
      </c>
      <c r="P22" s="14">
        <v>20</v>
      </c>
      <c r="Q22" s="14">
        <v>4</v>
      </c>
      <c r="R22" s="14">
        <v>4</v>
      </c>
      <c r="S22" s="14">
        <v>6</v>
      </c>
      <c r="U22" s="14">
        <v>244</v>
      </c>
      <c r="V22" s="1" t="s">
        <v>50</v>
      </c>
      <c r="W22" s="1" t="s">
        <v>107</v>
      </c>
    </row>
    <row r="23" spans="1:23" ht="29" x14ac:dyDescent="0.35">
      <c r="A23" s="1" t="s">
        <v>24</v>
      </c>
      <c r="B23" s="1" t="s">
        <v>25</v>
      </c>
      <c r="C23" s="8">
        <v>43077</v>
      </c>
      <c r="D23" s="2">
        <v>0.47569444444444442</v>
      </c>
      <c r="E23" s="2">
        <v>0.68402777777777779</v>
      </c>
      <c r="F23" s="1" t="s">
        <v>108</v>
      </c>
      <c r="G23" s="1" t="s">
        <v>27</v>
      </c>
      <c r="H23">
        <v>74.180000000000007</v>
      </c>
      <c r="I23" s="1" t="s">
        <v>28</v>
      </c>
      <c r="J23" s="1" t="s">
        <v>77</v>
      </c>
      <c r="K23" s="1" t="s">
        <v>29</v>
      </c>
      <c r="L23" s="14">
        <v>4</v>
      </c>
      <c r="N23" s="1" t="s">
        <v>109</v>
      </c>
      <c r="O23" s="14" t="s">
        <v>48</v>
      </c>
      <c r="P23" s="14">
        <v>10</v>
      </c>
      <c r="Q23" s="14">
        <v>3</v>
      </c>
      <c r="V23" s="1" t="s">
        <v>33</v>
      </c>
      <c r="W23" s="1" t="s">
        <v>110</v>
      </c>
    </row>
    <row r="24" spans="1:23" ht="29" x14ac:dyDescent="0.35">
      <c r="A24" s="1" t="s">
        <v>24</v>
      </c>
      <c r="B24" s="1" t="s">
        <v>25</v>
      </c>
      <c r="C24" s="8">
        <v>43077</v>
      </c>
      <c r="D24" s="2">
        <v>0.54722222222222217</v>
      </c>
      <c r="E24" s="2">
        <v>0.75555555555555554</v>
      </c>
      <c r="F24" s="1" t="s">
        <v>111</v>
      </c>
      <c r="G24" s="1" t="s">
        <v>27</v>
      </c>
      <c r="H24" s="1" t="s">
        <v>112</v>
      </c>
      <c r="I24" s="1" t="s">
        <v>28</v>
      </c>
      <c r="J24" s="1" t="s">
        <v>77</v>
      </c>
      <c r="K24" s="1" t="s">
        <v>29</v>
      </c>
      <c r="M24">
        <v>25.4</v>
      </c>
      <c r="N24" s="1" t="s">
        <v>94</v>
      </c>
      <c r="O24" s="14" t="s">
        <v>87</v>
      </c>
      <c r="P24" s="14">
        <v>5</v>
      </c>
      <c r="Q24" s="14">
        <v>6</v>
      </c>
      <c r="R24" s="14">
        <v>3</v>
      </c>
      <c r="S24" s="14">
        <v>6</v>
      </c>
      <c r="T24" s="1" t="s">
        <v>113</v>
      </c>
      <c r="U24" s="14">
        <v>840</v>
      </c>
      <c r="V24" s="1" t="s">
        <v>59</v>
      </c>
      <c r="W24" s="1" t="s">
        <v>114</v>
      </c>
    </row>
    <row r="25" spans="1:23" ht="29" x14ac:dyDescent="0.35">
      <c r="A25" s="1" t="s">
        <v>24</v>
      </c>
      <c r="B25" s="1" t="s">
        <v>25</v>
      </c>
      <c r="C25" s="8">
        <v>43077</v>
      </c>
      <c r="D25" s="2">
        <v>0.5708333333333333</v>
      </c>
      <c r="E25" s="2">
        <v>0.77916666666666667</v>
      </c>
      <c r="F25" s="1" t="s">
        <v>115</v>
      </c>
      <c r="G25" s="1" t="s">
        <v>27</v>
      </c>
      <c r="H25" s="1" t="s">
        <v>68</v>
      </c>
      <c r="I25" s="1" t="s">
        <v>28</v>
      </c>
      <c r="J25" s="1" t="s">
        <v>77</v>
      </c>
      <c r="K25" s="1" t="s">
        <v>29</v>
      </c>
      <c r="L25" s="14">
        <v>6</v>
      </c>
      <c r="M25">
        <v>25.8</v>
      </c>
      <c r="N25" s="1" t="s">
        <v>94</v>
      </c>
      <c r="O25" s="14" t="s">
        <v>48</v>
      </c>
      <c r="P25" s="14">
        <v>5</v>
      </c>
      <c r="Q25" s="14">
        <v>2</v>
      </c>
      <c r="R25" s="14">
        <v>2</v>
      </c>
      <c r="S25" s="14">
        <v>2</v>
      </c>
      <c r="T25" s="1" t="s">
        <v>116</v>
      </c>
      <c r="U25" s="14">
        <v>1100</v>
      </c>
      <c r="V25" s="1" t="s">
        <v>59</v>
      </c>
      <c r="W25" s="1" t="s">
        <v>117</v>
      </c>
    </row>
    <row r="26" spans="1:23" ht="58" x14ac:dyDescent="0.35">
      <c r="A26" s="1" t="s">
        <v>24</v>
      </c>
      <c r="B26" s="1" t="s">
        <v>25</v>
      </c>
      <c r="C26" s="8">
        <v>43079</v>
      </c>
      <c r="D26" s="2">
        <v>0.29444444444444445</v>
      </c>
      <c r="E26" s="2">
        <v>0.50277777777777777</v>
      </c>
      <c r="F26" s="1" t="s">
        <v>26</v>
      </c>
      <c r="G26" s="1" t="s">
        <v>27</v>
      </c>
      <c r="H26" s="1" t="s">
        <v>118</v>
      </c>
      <c r="I26" s="1" t="s">
        <v>28</v>
      </c>
      <c r="J26" s="1" t="s">
        <v>142</v>
      </c>
      <c r="K26" s="1" t="s">
        <v>35</v>
      </c>
      <c r="L26" s="14">
        <v>5</v>
      </c>
      <c r="M26">
        <v>15.4</v>
      </c>
      <c r="N26" s="1" t="s">
        <v>86</v>
      </c>
      <c r="O26" s="14" t="s">
        <v>48</v>
      </c>
      <c r="P26" s="14">
        <v>10</v>
      </c>
      <c r="Q26" s="14">
        <v>20</v>
      </c>
      <c r="R26" s="14">
        <v>12</v>
      </c>
      <c r="S26" s="14">
        <v>25</v>
      </c>
      <c r="T26" s="1" t="s">
        <v>119</v>
      </c>
      <c r="U26" s="14">
        <v>2232</v>
      </c>
      <c r="V26" s="1" t="s">
        <v>120</v>
      </c>
      <c r="W26" s="1" t="s">
        <v>121</v>
      </c>
    </row>
    <row r="27" spans="1:23" ht="58" x14ac:dyDescent="0.35">
      <c r="A27" s="1" t="s">
        <v>24</v>
      </c>
      <c r="B27" s="1" t="s">
        <v>25</v>
      </c>
      <c r="C27" s="8">
        <v>43079</v>
      </c>
      <c r="D27" s="2">
        <v>0.40069444444444446</v>
      </c>
      <c r="E27" s="2">
        <v>0.60902777777777783</v>
      </c>
      <c r="F27" s="1" t="s">
        <v>122</v>
      </c>
      <c r="G27" s="1" t="s">
        <v>27</v>
      </c>
      <c r="H27" s="1" t="s">
        <v>45</v>
      </c>
      <c r="I27" s="1" t="s">
        <v>28</v>
      </c>
      <c r="J27" s="1" t="s">
        <v>142</v>
      </c>
      <c r="K27" s="1" t="s">
        <v>35</v>
      </c>
      <c r="L27" s="14">
        <v>5</v>
      </c>
      <c r="M27">
        <v>15.4</v>
      </c>
      <c r="N27" s="1" t="s">
        <v>123</v>
      </c>
      <c r="O27" s="14" t="s">
        <v>48</v>
      </c>
      <c r="P27" s="14">
        <v>10</v>
      </c>
      <c r="Q27" s="14">
        <v>10</v>
      </c>
      <c r="R27" s="14">
        <v>10</v>
      </c>
      <c r="U27" s="13">
        <v>251</v>
      </c>
      <c r="V27" s="1" t="s">
        <v>124</v>
      </c>
      <c r="W27" s="1" t="s">
        <v>125</v>
      </c>
    </row>
    <row r="28" spans="1:23" x14ac:dyDescent="0.35">
      <c r="A28" s="1" t="s">
        <v>24</v>
      </c>
      <c r="B28" s="1" t="s">
        <v>25</v>
      </c>
      <c r="C28" s="8">
        <v>43079</v>
      </c>
      <c r="D28" s="2">
        <v>0.61111111111111105</v>
      </c>
      <c r="E28" s="2">
        <v>0.81944444444444453</v>
      </c>
      <c r="F28" s="1" t="s">
        <v>126</v>
      </c>
      <c r="G28" s="1" t="s">
        <v>27</v>
      </c>
      <c r="H28" s="1" t="s">
        <v>118</v>
      </c>
      <c r="I28" s="1" t="s">
        <v>28</v>
      </c>
      <c r="J28" s="1" t="s">
        <v>142</v>
      </c>
      <c r="K28" s="1" t="s">
        <v>54</v>
      </c>
      <c r="L28" s="14">
        <v>5</v>
      </c>
      <c r="M28">
        <v>15.1</v>
      </c>
      <c r="N28" s="1" t="s">
        <v>127</v>
      </c>
      <c r="O28" s="14" t="s">
        <v>87</v>
      </c>
      <c r="P28" s="14">
        <v>300</v>
      </c>
      <c r="Q28" s="14">
        <v>2</v>
      </c>
      <c r="R28" s="14">
        <v>1</v>
      </c>
      <c r="S28" s="14">
        <v>3</v>
      </c>
      <c r="T28" s="1" t="s">
        <v>128</v>
      </c>
      <c r="U28" s="14">
        <v>223</v>
      </c>
      <c r="V28" s="1" t="s">
        <v>37</v>
      </c>
      <c r="W28" s="1" t="s">
        <v>129</v>
      </c>
    </row>
    <row r="29" spans="1:23" s="1" customFormat="1" ht="29" x14ac:dyDescent="0.35">
      <c r="A29" s="1" t="s">
        <v>24</v>
      </c>
      <c r="B29" s="1" t="s">
        <v>25</v>
      </c>
      <c r="C29" s="3">
        <v>43079</v>
      </c>
      <c r="D29" s="4">
        <v>0.66666666666666663</v>
      </c>
      <c r="E29" s="4">
        <v>0.875</v>
      </c>
      <c r="F29" s="1" t="s">
        <v>130</v>
      </c>
      <c r="G29" s="1" t="s">
        <v>27</v>
      </c>
      <c r="H29" s="1" t="s">
        <v>131</v>
      </c>
      <c r="I29" s="1" t="s">
        <v>28</v>
      </c>
      <c r="J29" s="1" t="s">
        <v>142</v>
      </c>
      <c r="K29" s="1" t="s">
        <v>39</v>
      </c>
      <c r="L29" s="14"/>
      <c r="N29" s="1" t="s">
        <v>86</v>
      </c>
      <c r="O29" s="14"/>
      <c r="P29" s="14">
        <v>2</v>
      </c>
      <c r="Q29" s="14">
        <v>50</v>
      </c>
      <c r="R29" s="14">
        <v>40</v>
      </c>
      <c r="S29" s="14">
        <v>200</v>
      </c>
      <c r="U29" s="14">
        <v>210</v>
      </c>
      <c r="V29" s="1" t="s">
        <v>33</v>
      </c>
      <c r="W29" s="1" t="s">
        <v>132</v>
      </c>
    </row>
    <row r="30" spans="1:23" s="1" customFormat="1" ht="58" x14ac:dyDescent="0.35">
      <c r="A30" s="1" t="s">
        <v>24</v>
      </c>
      <c r="B30" s="1" t="s">
        <v>25</v>
      </c>
      <c r="C30" s="3">
        <v>43079</v>
      </c>
      <c r="D30" s="4">
        <v>0.6875</v>
      </c>
      <c r="E30" s="4">
        <v>0.89583333333333337</v>
      </c>
      <c r="F30" s="1" t="s">
        <v>133</v>
      </c>
      <c r="G30" s="1" t="s">
        <v>27</v>
      </c>
      <c r="H30" s="1" t="s">
        <v>118</v>
      </c>
      <c r="I30" s="1" t="s">
        <v>28</v>
      </c>
      <c r="J30" s="1" t="s">
        <v>142</v>
      </c>
      <c r="K30" s="1" t="s">
        <v>39</v>
      </c>
      <c r="L30" s="14"/>
      <c r="N30" s="1" t="s">
        <v>127</v>
      </c>
      <c r="O30" s="14" t="s">
        <v>48</v>
      </c>
      <c r="P30" s="14">
        <v>800</v>
      </c>
      <c r="Q30" s="14">
        <v>3</v>
      </c>
      <c r="R30" s="14">
        <v>2</v>
      </c>
      <c r="S30" s="14">
        <v>4</v>
      </c>
      <c r="T30" s="1" t="s">
        <v>134</v>
      </c>
      <c r="U30" s="14">
        <v>211</v>
      </c>
      <c r="V30" s="1" t="s">
        <v>33</v>
      </c>
      <c r="W30" s="1" t="s">
        <v>135</v>
      </c>
    </row>
    <row r="31" spans="1:23" s="1" customFormat="1" ht="58" x14ac:dyDescent="0.35">
      <c r="A31" s="1" t="s">
        <v>24</v>
      </c>
      <c r="B31" s="1" t="s">
        <v>25</v>
      </c>
      <c r="C31" s="3">
        <v>43079</v>
      </c>
      <c r="D31" s="4">
        <v>0.71180555555555547</v>
      </c>
      <c r="E31" s="4">
        <v>0.92013888888888884</v>
      </c>
      <c r="F31" s="1" t="s">
        <v>26</v>
      </c>
      <c r="G31" s="1" t="s">
        <v>27</v>
      </c>
      <c r="H31" s="1" t="s">
        <v>45</v>
      </c>
      <c r="I31" s="1" t="s">
        <v>28</v>
      </c>
      <c r="J31" s="1" t="s">
        <v>142</v>
      </c>
      <c r="K31" s="1" t="s">
        <v>35</v>
      </c>
      <c r="L31" s="14">
        <v>1</v>
      </c>
      <c r="M31" s="1">
        <v>15.4</v>
      </c>
      <c r="N31" s="1" t="s">
        <v>53</v>
      </c>
      <c r="O31" s="14" t="s">
        <v>87</v>
      </c>
      <c r="P31" s="14">
        <v>2</v>
      </c>
      <c r="Q31" s="14">
        <v>4</v>
      </c>
      <c r="R31" s="14">
        <v>2</v>
      </c>
      <c r="S31" s="14">
        <v>10</v>
      </c>
      <c r="U31" s="14">
        <v>206</v>
      </c>
      <c r="V31" s="1" t="s">
        <v>41</v>
      </c>
      <c r="W31" s="1" t="s">
        <v>136</v>
      </c>
    </row>
    <row r="32" spans="1:23" s="1" customFormat="1" ht="43.5" x14ac:dyDescent="0.35">
      <c r="A32" s="1" t="s">
        <v>24</v>
      </c>
      <c r="B32" s="1" t="s">
        <v>25</v>
      </c>
      <c r="C32" s="3">
        <v>43080</v>
      </c>
      <c r="D32" s="4">
        <v>0.33194444444444443</v>
      </c>
      <c r="E32" s="4">
        <v>0.54027777777777775</v>
      </c>
      <c r="F32" s="1" t="s">
        <v>146</v>
      </c>
      <c r="G32" s="1" t="s">
        <v>27</v>
      </c>
      <c r="H32" s="1" t="s">
        <v>147</v>
      </c>
      <c r="I32" s="1" t="s">
        <v>28</v>
      </c>
      <c r="J32" s="1" t="s">
        <v>142</v>
      </c>
      <c r="K32" s="1" t="s">
        <v>54</v>
      </c>
      <c r="L32" s="14">
        <v>4</v>
      </c>
      <c r="M32" s="1">
        <v>16</v>
      </c>
      <c r="N32" s="1" t="s">
        <v>94</v>
      </c>
      <c r="O32" s="14" t="s">
        <v>87</v>
      </c>
      <c r="P32" s="14">
        <v>40</v>
      </c>
      <c r="Q32" s="14">
        <v>20</v>
      </c>
      <c r="R32" s="14">
        <v>15</v>
      </c>
      <c r="S32" s="14">
        <v>40</v>
      </c>
      <c r="T32" s="1" t="s">
        <v>148</v>
      </c>
      <c r="U32" s="14">
        <v>169</v>
      </c>
      <c r="V32" s="1" t="s">
        <v>37</v>
      </c>
      <c r="W32" s="1" t="s">
        <v>150</v>
      </c>
    </row>
    <row r="33" spans="1:23" s="1" customFormat="1" ht="29" x14ac:dyDescent="0.35">
      <c r="A33" s="1" t="s">
        <v>24</v>
      </c>
      <c r="B33" s="1" t="s">
        <v>25</v>
      </c>
      <c r="C33" s="3">
        <v>43080</v>
      </c>
      <c r="D33" s="4">
        <v>0.45833333333333331</v>
      </c>
      <c r="E33" s="4">
        <v>0.66666666666666663</v>
      </c>
      <c r="F33" s="1" t="s">
        <v>151</v>
      </c>
      <c r="G33" s="1" t="s">
        <v>27</v>
      </c>
      <c r="H33" s="1" t="s">
        <v>152</v>
      </c>
      <c r="I33" s="1" t="s">
        <v>28</v>
      </c>
      <c r="J33" s="1" t="s">
        <v>142</v>
      </c>
      <c r="K33" s="1" t="s">
        <v>35</v>
      </c>
      <c r="L33" s="14">
        <v>1</v>
      </c>
      <c r="M33" s="1">
        <v>7.2</v>
      </c>
      <c r="N33" s="1" t="s">
        <v>153</v>
      </c>
      <c r="O33" s="14" t="s">
        <v>87</v>
      </c>
      <c r="P33" s="14">
        <v>3700</v>
      </c>
      <c r="Q33" s="14">
        <v>1</v>
      </c>
      <c r="R33" s="14">
        <v>1</v>
      </c>
      <c r="S33" s="14">
        <v>3</v>
      </c>
      <c r="T33" s="1" t="s">
        <v>154</v>
      </c>
      <c r="U33" s="14">
        <v>132</v>
      </c>
      <c r="V33" s="1" t="s">
        <v>41</v>
      </c>
      <c r="W33" s="1" t="s">
        <v>155</v>
      </c>
    </row>
    <row r="34" spans="1:23" s="1" customFormat="1" ht="58" x14ac:dyDescent="0.35">
      <c r="A34" s="1" t="s">
        <v>24</v>
      </c>
      <c r="B34" s="1" t="s">
        <v>25</v>
      </c>
      <c r="C34" s="3">
        <v>43080</v>
      </c>
      <c r="D34" s="4">
        <v>0.50486111111111109</v>
      </c>
      <c r="E34" s="4">
        <v>0.71319444444444446</v>
      </c>
      <c r="F34" s="1" t="s">
        <v>61</v>
      </c>
      <c r="G34" s="1" t="s">
        <v>27</v>
      </c>
      <c r="H34" s="1" t="s">
        <v>156</v>
      </c>
      <c r="I34" s="1" t="s">
        <v>28</v>
      </c>
      <c r="J34" s="1" t="s">
        <v>142</v>
      </c>
      <c r="K34" s="1" t="s">
        <v>39</v>
      </c>
      <c r="L34" s="14">
        <v>1</v>
      </c>
      <c r="M34" s="1">
        <v>14.8</v>
      </c>
      <c r="N34" s="1" t="s">
        <v>69</v>
      </c>
      <c r="O34" s="14" t="s">
        <v>48</v>
      </c>
      <c r="P34" s="14">
        <v>2500</v>
      </c>
      <c r="Q34" s="14">
        <v>5</v>
      </c>
      <c r="R34" s="14">
        <v>4</v>
      </c>
      <c r="S34" s="14">
        <v>6</v>
      </c>
      <c r="T34" s="1" t="s">
        <v>40</v>
      </c>
      <c r="U34" s="14">
        <v>590</v>
      </c>
      <c r="V34" s="1" t="s">
        <v>50</v>
      </c>
      <c r="W34" s="1" t="s">
        <v>157</v>
      </c>
    </row>
    <row r="35" spans="1:23" s="1" customFormat="1" ht="58" x14ac:dyDescent="0.35">
      <c r="A35" s="1" t="s">
        <v>24</v>
      </c>
      <c r="B35" s="1" t="s">
        <v>25</v>
      </c>
      <c r="C35" s="3">
        <v>43080</v>
      </c>
      <c r="D35" s="4">
        <v>0.56597222222222221</v>
      </c>
      <c r="E35" s="4">
        <v>0.77430555555555547</v>
      </c>
      <c r="F35" s="1" t="s">
        <v>158</v>
      </c>
      <c r="G35" s="1" t="s">
        <v>27</v>
      </c>
      <c r="H35" s="1" t="s">
        <v>159</v>
      </c>
      <c r="I35" s="1" t="s">
        <v>28</v>
      </c>
      <c r="J35" s="1" t="s">
        <v>142</v>
      </c>
      <c r="K35" s="1" t="s">
        <v>39</v>
      </c>
      <c r="L35" s="14">
        <v>1</v>
      </c>
      <c r="M35" s="1">
        <v>15.7</v>
      </c>
      <c r="N35" s="1" t="s">
        <v>160</v>
      </c>
      <c r="O35" s="14" t="s">
        <v>48</v>
      </c>
      <c r="P35" s="14">
        <v>25</v>
      </c>
      <c r="Q35" s="14">
        <v>5</v>
      </c>
      <c r="R35" s="14">
        <v>5</v>
      </c>
      <c r="S35" s="14">
        <v>10</v>
      </c>
      <c r="T35" s="1" t="s">
        <v>161</v>
      </c>
      <c r="U35" s="14">
        <v>695</v>
      </c>
      <c r="V35" s="1" t="s">
        <v>59</v>
      </c>
      <c r="W35" s="1" t="s">
        <v>162</v>
      </c>
    </row>
    <row r="36" spans="1:23" s="1" customFormat="1" ht="58" x14ac:dyDescent="0.35">
      <c r="A36" s="1" t="s">
        <v>24</v>
      </c>
      <c r="B36" s="1" t="s">
        <v>25</v>
      </c>
      <c r="C36" s="3">
        <v>43080</v>
      </c>
      <c r="D36" s="4">
        <v>0.60416666666666663</v>
      </c>
      <c r="E36" s="4">
        <v>0.8125</v>
      </c>
      <c r="F36" s="1" t="s">
        <v>163</v>
      </c>
      <c r="G36" s="1" t="s">
        <v>27</v>
      </c>
      <c r="H36" s="1" t="s">
        <v>164</v>
      </c>
      <c r="I36" s="1" t="s">
        <v>28</v>
      </c>
      <c r="J36" s="1" t="s">
        <v>142</v>
      </c>
      <c r="K36" s="1" t="s">
        <v>39</v>
      </c>
      <c r="L36" s="14">
        <v>1</v>
      </c>
      <c r="M36" s="1">
        <v>15.2</v>
      </c>
      <c r="N36" s="1" t="s">
        <v>165</v>
      </c>
      <c r="O36" s="14" t="s">
        <v>87</v>
      </c>
      <c r="P36" s="14">
        <v>200</v>
      </c>
      <c r="Q36" s="14">
        <v>6</v>
      </c>
      <c r="R36" s="14">
        <v>5</v>
      </c>
      <c r="S36" s="14">
        <v>10</v>
      </c>
      <c r="T36" s="1" t="s">
        <v>166</v>
      </c>
      <c r="U36" s="14">
        <v>1405</v>
      </c>
      <c r="V36" s="1" t="s">
        <v>59</v>
      </c>
      <c r="W36" s="1" t="s">
        <v>167</v>
      </c>
    </row>
    <row r="37" spans="1:23" s="1" customFormat="1" ht="58" x14ac:dyDescent="0.35">
      <c r="A37" s="1" t="s">
        <v>24</v>
      </c>
      <c r="B37" s="1" t="s">
        <v>25</v>
      </c>
      <c r="C37" s="3">
        <v>43080</v>
      </c>
      <c r="D37" s="4">
        <v>0.63263888888888886</v>
      </c>
      <c r="E37" s="4">
        <v>0.84097222222222223</v>
      </c>
      <c r="F37" s="1" t="s">
        <v>168</v>
      </c>
      <c r="G37" s="1" t="s">
        <v>27</v>
      </c>
      <c r="H37" s="1" t="s">
        <v>169</v>
      </c>
      <c r="I37" s="1" t="s">
        <v>28</v>
      </c>
      <c r="J37" s="1" t="s">
        <v>142</v>
      </c>
      <c r="K37" s="1" t="s">
        <v>39</v>
      </c>
      <c r="L37" s="14">
        <v>1</v>
      </c>
      <c r="M37" s="1">
        <v>16.3</v>
      </c>
      <c r="N37" s="1" t="s">
        <v>170</v>
      </c>
      <c r="O37" s="14" t="s">
        <v>173</v>
      </c>
      <c r="P37" s="14">
        <v>40</v>
      </c>
      <c r="Q37" s="14">
        <v>2</v>
      </c>
      <c r="R37" s="14">
        <v>2</v>
      </c>
      <c r="S37" s="14">
        <v>3</v>
      </c>
      <c r="T37" s="1" t="s">
        <v>171</v>
      </c>
      <c r="U37" s="14">
        <v>1653</v>
      </c>
      <c r="V37" s="1" t="s">
        <v>37</v>
      </c>
      <c r="W37" s="1" t="s">
        <v>172</v>
      </c>
    </row>
    <row r="38" spans="1:23" s="1" customFormat="1" x14ac:dyDescent="0.35">
      <c r="A38" s="1" t="s">
        <v>24</v>
      </c>
      <c r="B38" s="1" t="s">
        <v>25</v>
      </c>
      <c r="C38" s="3">
        <v>43080</v>
      </c>
      <c r="D38" s="4">
        <v>0.69166666666666676</v>
      </c>
      <c r="E38" s="4">
        <v>0.9</v>
      </c>
      <c r="F38" s="1" t="s">
        <v>174</v>
      </c>
      <c r="G38" s="1" t="s">
        <v>27</v>
      </c>
      <c r="H38" s="1" t="s">
        <v>175</v>
      </c>
      <c r="I38" s="1" t="s">
        <v>28</v>
      </c>
      <c r="J38" s="1" t="s">
        <v>142</v>
      </c>
      <c r="K38" s="1" t="s">
        <v>39</v>
      </c>
      <c r="L38" s="14">
        <v>1</v>
      </c>
      <c r="N38" s="1" t="s">
        <v>170</v>
      </c>
      <c r="O38" s="14" t="s">
        <v>48</v>
      </c>
      <c r="P38" s="14">
        <v>500</v>
      </c>
      <c r="Q38" s="14">
        <v>4</v>
      </c>
      <c r="R38" s="14">
        <v>3</v>
      </c>
      <c r="S38" s="14">
        <v>6</v>
      </c>
      <c r="T38" s="1" t="s">
        <v>40</v>
      </c>
      <c r="U38" s="14">
        <v>2000</v>
      </c>
      <c r="V38" s="1" t="s">
        <v>33</v>
      </c>
      <c r="W38" s="1" t="s">
        <v>176</v>
      </c>
    </row>
    <row r="39" spans="1:23" s="1" customFormat="1" x14ac:dyDescent="0.35">
      <c r="L39" s="14"/>
      <c r="O39" s="14"/>
      <c r="P39" s="14"/>
      <c r="Q39" s="14"/>
      <c r="R39" s="14"/>
      <c r="S39" s="14"/>
      <c r="U39" s="14"/>
    </row>
    <row r="40" spans="1:23" s="1" customFormat="1" x14ac:dyDescent="0.35">
      <c r="L40" s="14"/>
      <c r="O40" s="14"/>
      <c r="P40" s="14"/>
      <c r="Q40" s="14"/>
      <c r="R40" s="14"/>
      <c r="S40" s="14"/>
      <c r="U40" s="14"/>
    </row>
    <row r="41" spans="1:23" s="1" customFormat="1" x14ac:dyDescent="0.35">
      <c r="L41" s="14"/>
      <c r="O41" s="14"/>
      <c r="P41" s="14"/>
      <c r="Q41" s="14"/>
      <c r="R41" s="14"/>
      <c r="S41" s="14"/>
      <c r="U41" s="14"/>
    </row>
    <row r="42" spans="1:23" s="1" customFormat="1" x14ac:dyDescent="0.35">
      <c r="L42" s="14"/>
      <c r="O42" s="14"/>
      <c r="P42" s="14"/>
      <c r="Q42" s="14"/>
      <c r="R42" s="14"/>
      <c r="S42" s="14"/>
      <c r="U42" s="14"/>
    </row>
    <row r="43" spans="1:23" s="1" customFormat="1" x14ac:dyDescent="0.35">
      <c r="L43" s="14"/>
      <c r="O43" s="14"/>
      <c r="P43" s="14"/>
      <c r="Q43" s="14"/>
      <c r="R43" s="14"/>
      <c r="S43" s="14"/>
      <c r="U43" s="14"/>
    </row>
    <row r="44" spans="1:23" s="1" customFormat="1" x14ac:dyDescent="0.35">
      <c r="L44" s="14"/>
      <c r="O44" s="14"/>
      <c r="P44" s="14"/>
      <c r="Q44" s="14"/>
      <c r="R44" s="14"/>
      <c r="S44" s="14"/>
      <c r="U44" s="14"/>
    </row>
    <row r="45" spans="1:23" s="1" customFormat="1" x14ac:dyDescent="0.35">
      <c r="L45" s="14"/>
      <c r="O45" s="14"/>
      <c r="P45" s="14"/>
      <c r="Q45" s="14"/>
      <c r="R45" s="14"/>
      <c r="S45" s="14"/>
      <c r="U45" s="14"/>
    </row>
    <row r="46" spans="1:23" s="1" customFormat="1" x14ac:dyDescent="0.35">
      <c r="L46" s="14"/>
      <c r="O46" s="14"/>
      <c r="P46" s="14"/>
      <c r="Q46" s="14"/>
      <c r="R46" s="14"/>
      <c r="S46" s="14"/>
      <c r="U46" s="14"/>
    </row>
    <row r="47" spans="1:23" s="1" customFormat="1" x14ac:dyDescent="0.35">
      <c r="L47" s="14"/>
      <c r="O47" s="14"/>
      <c r="P47" s="14"/>
      <c r="Q47" s="14"/>
      <c r="R47" s="14"/>
      <c r="S47" s="14"/>
      <c r="U47" s="14"/>
    </row>
    <row r="48" spans="1:23" s="1" customFormat="1" x14ac:dyDescent="0.35">
      <c r="L48" s="14"/>
      <c r="O48" s="14"/>
      <c r="P48" s="14"/>
      <c r="Q48" s="14"/>
      <c r="R48" s="14"/>
      <c r="S48" s="14"/>
      <c r="U48" s="14"/>
    </row>
  </sheetData>
  <pageMargins left="0.7" right="0.7" top="0.75" bottom="0.75" header="0.3" footer="0.3"/>
  <pageSetup scale="4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4"/>
  <sheetViews>
    <sheetView topLeftCell="A8" workbookViewId="0">
      <selection activeCell="C8" sqref="C8:G29"/>
    </sheetView>
  </sheetViews>
  <sheetFormatPr defaultRowHeight="14.5" x14ac:dyDescent="0.35"/>
  <cols>
    <col min="1" max="1" width="13.81640625" customWidth="1"/>
    <col min="3" max="3" width="10.54296875" style="13" customWidth="1"/>
    <col min="4" max="4" width="10.1796875" style="13" customWidth="1"/>
    <col min="5" max="6" width="8.90625" style="13"/>
    <col min="7" max="7" width="11.6328125" style="13" customWidth="1"/>
  </cols>
  <sheetData>
    <row r="1" spans="1:11" s="5" customFormat="1" ht="21" x14ac:dyDescent="0.5">
      <c r="A1" s="5" t="s">
        <v>0</v>
      </c>
      <c r="C1" s="11" t="s">
        <v>1</v>
      </c>
      <c r="D1" s="11"/>
      <c r="E1" s="11"/>
      <c r="F1" s="11"/>
      <c r="G1" s="11"/>
    </row>
    <row r="3" spans="1:11" s="6" customFormat="1" ht="23.5" x14ac:dyDescent="0.55000000000000004">
      <c r="A3" s="6" t="s">
        <v>72</v>
      </c>
      <c r="C3" s="12"/>
      <c r="D3" s="12"/>
      <c r="E3" s="12"/>
      <c r="F3" s="12"/>
      <c r="G3" s="12"/>
    </row>
    <row r="5" spans="1:11" x14ac:dyDescent="0.35">
      <c r="A5" t="s">
        <v>23</v>
      </c>
    </row>
    <row r="8" spans="1:11" ht="29" x14ac:dyDescent="0.35">
      <c r="A8" s="7" t="s">
        <v>3</v>
      </c>
      <c r="B8" s="7" t="s">
        <v>4</v>
      </c>
      <c r="C8" s="22" t="s">
        <v>5</v>
      </c>
      <c r="D8" s="22" t="s">
        <v>177</v>
      </c>
      <c r="E8" s="22" t="s">
        <v>73</v>
      </c>
      <c r="F8" s="22" t="s">
        <v>74</v>
      </c>
      <c r="G8" s="22" t="s">
        <v>75</v>
      </c>
    </row>
    <row r="9" spans="1:11" x14ac:dyDescent="0.35">
      <c r="A9" s="1" t="s">
        <v>24</v>
      </c>
      <c r="B9" s="1" t="s">
        <v>25</v>
      </c>
      <c r="C9" s="15">
        <v>43061</v>
      </c>
      <c r="D9" s="16">
        <v>0.28750000000000003</v>
      </c>
      <c r="E9" s="17">
        <v>0.71111111111111114</v>
      </c>
      <c r="F9" s="17">
        <f>E9-D9</f>
        <v>0.4236111111111111</v>
      </c>
      <c r="G9" s="13" t="s">
        <v>142</v>
      </c>
      <c r="I9">
        <v>610</v>
      </c>
    </row>
    <row r="10" spans="1:11" x14ac:dyDescent="0.35">
      <c r="A10" s="1" t="s">
        <v>24</v>
      </c>
      <c r="B10" s="1" t="s">
        <v>25</v>
      </c>
      <c r="C10" s="15">
        <v>43062</v>
      </c>
      <c r="D10" s="16">
        <v>0.27777777777777779</v>
      </c>
      <c r="E10" s="17">
        <v>0.62986111111111109</v>
      </c>
      <c r="F10" s="17">
        <f>E10-D10</f>
        <v>0.3520833333333333</v>
      </c>
      <c r="G10" s="13" t="s">
        <v>142</v>
      </c>
      <c r="I10">
        <f>8*60+27</f>
        <v>507</v>
      </c>
    </row>
    <row r="11" spans="1:11" x14ac:dyDescent="0.35">
      <c r="A11" s="1" t="s">
        <v>24</v>
      </c>
      <c r="B11" s="1" t="s">
        <v>25</v>
      </c>
      <c r="C11" s="15">
        <v>43063</v>
      </c>
      <c r="D11" s="16">
        <v>0.27777777777777779</v>
      </c>
      <c r="E11" s="17">
        <v>0.7006944444444444</v>
      </c>
      <c r="F11" s="17">
        <f t="shared" ref="F11:F21" si="0">E11-D11</f>
        <v>0.42291666666666661</v>
      </c>
      <c r="G11" s="13" t="s">
        <v>77</v>
      </c>
      <c r="I11">
        <f>609</f>
        <v>609</v>
      </c>
    </row>
    <row r="12" spans="1:11" x14ac:dyDescent="0.35">
      <c r="A12" s="1" t="s">
        <v>24</v>
      </c>
      <c r="B12" s="1" t="s">
        <v>25</v>
      </c>
      <c r="C12" s="15">
        <v>43064</v>
      </c>
      <c r="D12" s="16"/>
      <c r="E12" s="17"/>
      <c r="F12" s="17"/>
      <c r="G12" s="13" t="s">
        <v>78</v>
      </c>
    </row>
    <row r="13" spans="1:11" x14ac:dyDescent="0.35">
      <c r="A13" s="1" t="s">
        <v>24</v>
      </c>
      <c r="B13" s="1" t="s">
        <v>25</v>
      </c>
      <c r="C13" s="15">
        <v>43065</v>
      </c>
      <c r="D13" s="17">
        <v>0.27083333333333331</v>
      </c>
      <c r="E13" s="17">
        <v>0.73055555555555562</v>
      </c>
      <c r="F13" s="17">
        <f t="shared" si="0"/>
        <v>0.45972222222222231</v>
      </c>
      <c r="G13" s="13" t="s">
        <v>76</v>
      </c>
      <c r="I13">
        <f>11*60+2</f>
        <v>662</v>
      </c>
    </row>
    <row r="14" spans="1:11" x14ac:dyDescent="0.35">
      <c r="A14" s="1" t="s">
        <v>24</v>
      </c>
      <c r="B14" s="1" t="s">
        <v>25</v>
      </c>
      <c r="C14" s="15">
        <v>43066</v>
      </c>
      <c r="D14" s="17">
        <v>0.59930555555555554</v>
      </c>
      <c r="E14" s="17">
        <v>0.73333333333333339</v>
      </c>
      <c r="F14" s="17">
        <f t="shared" si="0"/>
        <v>0.13402777777777786</v>
      </c>
      <c r="G14" s="13" t="s">
        <v>137</v>
      </c>
      <c r="I14">
        <v>193</v>
      </c>
    </row>
    <row r="15" spans="1:11" x14ac:dyDescent="0.35">
      <c r="A15" s="1" t="s">
        <v>24</v>
      </c>
      <c r="B15" s="1" t="s">
        <v>25</v>
      </c>
      <c r="C15" s="15">
        <v>43067</v>
      </c>
      <c r="D15" s="18">
        <v>0.27068287037037037</v>
      </c>
      <c r="E15" s="18">
        <v>0.71875</v>
      </c>
      <c r="F15" s="17">
        <f t="shared" si="0"/>
        <v>0.44806712962962963</v>
      </c>
      <c r="G15" s="19" t="s">
        <v>137</v>
      </c>
      <c r="H15" s="9"/>
      <c r="I15" s="9">
        <v>645</v>
      </c>
      <c r="J15" s="9"/>
      <c r="K15" s="9"/>
    </row>
    <row r="16" spans="1:11" x14ac:dyDescent="0.35">
      <c r="A16" s="1" t="s">
        <v>24</v>
      </c>
      <c r="B16" s="1" t="s">
        <v>25</v>
      </c>
      <c r="C16" s="15">
        <v>43068</v>
      </c>
      <c r="D16" s="18">
        <v>0.61111111111111105</v>
      </c>
      <c r="E16" s="18">
        <v>0.70624999999999993</v>
      </c>
      <c r="F16" s="17">
        <f t="shared" si="0"/>
        <v>9.5138888888888884E-2</v>
      </c>
      <c r="G16" s="19" t="s">
        <v>138</v>
      </c>
      <c r="H16" s="9"/>
      <c r="I16" s="9">
        <v>137</v>
      </c>
      <c r="J16" s="9"/>
      <c r="K16" s="9"/>
    </row>
    <row r="17" spans="1:11" x14ac:dyDescent="0.35">
      <c r="A17" s="1" t="s">
        <v>24</v>
      </c>
      <c r="B17" s="1" t="s">
        <v>25</v>
      </c>
      <c r="C17" s="15">
        <v>43069</v>
      </c>
      <c r="D17" s="18">
        <v>0.27083333333333331</v>
      </c>
      <c r="E17" s="18">
        <v>0.6875</v>
      </c>
      <c r="F17" s="17">
        <f t="shared" si="0"/>
        <v>0.41666666666666669</v>
      </c>
      <c r="G17" s="19" t="s">
        <v>138</v>
      </c>
      <c r="H17" s="9"/>
      <c r="I17" s="9">
        <v>600</v>
      </c>
      <c r="J17" s="9"/>
      <c r="K17" s="9"/>
    </row>
    <row r="18" spans="1:11" x14ac:dyDescent="0.35">
      <c r="A18" s="1" t="s">
        <v>24</v>
      </c>
      <c r="B18" s="1" t="s">
        <v>25</v>
      </c>
      <c r="C18" s="15">
        <v>43070</v>
      </c>
      <c r="D18" s="18">
        <v>0.2638888888888889</v>
      </c>
      <c r="E18" s="20">
        <v>0.72916666666666663</v>
      </c>
      <c r="F18" s="17">
        <f t="shared" si="0"/>
        <v>0.46527777777777773</v>
      </c>
      <c r="G18" s="19" t="s">
        <v>141</v>
      </c>
      <c r="H18" s="9"/>
      <c r="I18" s="9">
        <v>670</v>
      </c>
      <c r="J18" s="9"/>
      <c r="K18" s="9"/>
    </row>
    <row r="19" spans="1:11" x14ac:dyDescent="0.35">
      <c r="A19" s="1" t="s">
        <v>24</v>
      </c>
      <c r="B19" s="1" t="s">
        <v>25</v>
      </c>
      <c r="C19" s="15">
        <v>43071</v>
      </c>
      <c r="D19" s="18">
        <v>0.27506944444444442</v>
      </c>
      <c r="E19" s="18">
        <v>0.73958333333333337</v>
      </c>
      <c r="F19" s="17">
        <f t="shared" si="0"/>
        <v>0.46451388888888895</v>
      </c>
      <c r="G19" s="19" t="s">
        <v>139</v>
      </c>
      <c r="H19" s="9"/>
      <c r="I19" s="9">
        <v>668</v>
      </c>
      <c r="J19" s="9"/>
      <c r="K19" s="9"/>
    </row>
    <row r="20" spans="1:11" x14ac:dyDescent="0.35">
      <c r="A20" s="1" t="s">
        <v>24</v>
      </c>
      <c r="B20" s="1" t="s">
        <v>25</v>
      </c>
      <c r="C20" s="15">
        <v>43072</v>
      </c>
      <c r="D20" s="18">
        <v>0.28125</v>
      </c>
      <c r="E20" s="18">
        <v>0.73958333333333337</v>
      </c>
      <c r="F20" s="17">
        <f t="shared" si="0"/>
        <v>0.45833333333333337</v>
      </c>
      <c r="G20" s="19" t="s">
        <v>140</v>
      </c>
      <c r="H20" s="9"/>
      <c r="I20" s="9">
        <v>660</v>
      </c>
      <c r="J20" s="9"/>
      <c r="K20" s="9"/>
    </row>
    <row r="21" spans="1:11" x14ac:dyDescent="0.35">
      <c r="A21" s="1" t="s">
        <v>24</v>
      </c>
      <c r="B21" s="1" t="s">
        <v>25</v>
      </c>
      <c r="C21" s="15">
        <v>43073</v>
      </c>
      <c r="D21" s="18">
        <v>0.26874999999999999</v>
      </c>
      <c r="E21" s="18">
        <v>0.39583333333333331</v>
      </c>
      <c r="F21" s="17">
        <f t="shared" si="0"/>
        <v>0.12708333333333333</v>
      </c>
      <c r="G21" s="19" t="s">
        <v>140</v>
      </c>
      <c r="H21" s="9"/>
      <c r="I21" s="9">
        <v>183</v>
      </c>
      <c r="J21" s="9"/>
      <c r="K21" s="9"/>
    </row>
    <row r="22" spans="1:11" x14ac:dyDescent="0.35">
      <c r="A22" s="1" t="s">
        <v>24</v>
      </c>
      <c r="B22" s="1" t="s">
        <v>25</v>
      </c>
      <c r="C22" s="15">
        <v>43074</v>
      </c>
      <c r="D22" s="18"/>
      <c r="E22" s="18"/>
      <c r="F22" s="17"/>
      <c r="G22" s="19" t="s">
        <v>78</v>
      </c>
      <c r="H22" s="9"/>
      <c r="I22" s="9"/>
      <c r="J22" s="9"/>
      <c r="K22" s="9"/>
    </row>
    <row r="23" spans="1:11" x14ac:dyDescent="0.35">
      <c r="A23" s="1" t="s">
        <v>24</v>
      </c>
      <c r="B23" s="1" t="s">
        <v>25</v>
      </c>
      <c r="C23" s="15">
        <v>43075</v>
      </c>
      <c r="D23" s="20"/>
      <c r="E23" s="20"/>
      <c r="F23" s="17"/>
      <c r="G23" s="19" t="s">
        <v>78</v>
      </c>
      <c r="H23" s="9"/>
      <c r="I23" s="9"/>
      <c r="J23" s="9"/>
      <c r="K23" s="9"/>
    </row>
    <row r="24" spans="1:11" x14ac:dyDescent="0.35">
      <c r="A24" s="1" t="s">
        <v>24</v>
      </c>
      <c r="B24" s="1" t="s">
        <v>25</v>
      </c>
      <c r="C24" s="15">
        <v>43076</v>
      </c>
      <c r="D24" s="18">
        <v>0.52083333333333337</v>
      </c>
      <c r="E24" s="18">
        <v>0.71736111111111101</v>
      </c>
      <c r="F24" s="17">
        <f t="shared" ref="F24:F25" si="1">E24-D24</f>
        <v>0.19652777777777763</v>
      </c>
      <c r="G24" s="19" t="s">
        <v>77</v>
      </c>
      <c r="H24" s="9"/>
      <c r="I24" s="9">
        <f>4*60+43</f>
        <v>283</v>
      </c>
      <c r="J24" s="9"/>
      <c r="K24" s="9"/>
    </row>
    <row r="25" spans="1:11" x14ac:dyDescent="0.35">
      <c r="A25" s="1" t="s">
        <v>24</v>
      </c>
      <c r="B25" s="1" t="s">
        <v>25</v>
      </c>
      <c r="C25" s="15">
        <v>43077</v>
      </c>
      <c r="D25" s="18">
        <v>0.26041666666666669</v>
      </c>
      <c r="E25" s="20">
        <v>0.66736111111111107</v>
      </c>
      <c r="F25" s="17">
        <f t="shared" si="1"/>
        <v>0.40694444444444439</v>
      </c>
      <c r="G25" s="19" t="s">
        <v>77</v>
      </c>
      <c r="H25" s="9"/>
      <c r="I25" s="9">
        <f>9*60+46</f>
        <v>586</v>
      </c>
      <c r="J25" s="9"/>
      <c r="K25" s="9"/>
    </row>
    <row r="26" spans="1:11" x14ac:dyDescent="0.35">
      <c r="A26" s="1" t="s">
        <v>24</v>
      </c>
      <c r="B26" s="1" t="s">
        <v>25</v>
      </c>
      <c r="C26" s="15">
        <v>43078</v>
      </c>
      <c r="D26" s="20"/>
      <c r="E26" s="20"/>
      <c r="F26" s="17"/>
      <c r="G26" s="19" t="s">
        <v>78</v>
      </c>
      <c r="H26" s="9"/>
      <c r="I26" s="9"/>
      <c r="J26" s="9"/>
      <c r="K26" s="9"/>
    </row>
    <row r="27" spans="1:11" x14ac:dyDescent="0.35">
      <c r="A27" s="1" t="s">
        <v>24</v>
      </c>
      <c r="B27" s="1" t="s">
        <v>25</v>
      </c>
      <c r="C27" s="15">
        <v>43079</v>
      </c>
      <c r="D27" s="18">
        <v>0.28125</v>
      </c>
      <c r="E27" s="18">
        <v>0.72430555555555554</v>
      </c>
      <c r="F27" s="17">
        <f t="shared" ref="F27" si="2">E27-D27</f>
        <v>0.44305555555555554</v>
      </c>
      <c r="G27" s="19" t="s">
        <v>143</v>
      </c>
      <c r="H27" s="9"/>
      <c r="I27" s="9">
        <v>638</v>
      </c>
      <c r="J27" s="9"/>
      <c r="K27" s="9"/>
    </row>
    <row r="28" spans="1:11" x14ac:dyDescent="0.35">
      <c r="A28" s="1" t="s">
        <v>24</v>
      </c>
      <c r="B28" s="1" t="s">
        <v>25</v>
      </c>
      <c r="C28" s="15">
        <v>43080</v>
      </c>
      <c r="D28" s="18">
        <v>0.27430555555555552</v>
      </c>
      <c r="E28" s="20">
        <v>0.71666666666666667</v>
      </c>
      <c r="F28" s="17"/>
      <c r="G28" s="19" t="s">
        <v>143</v>
      </c>
      <c r="H28" s="9"/>
      <c r="I28" s="9"/>
      <c r="J28" s="9"/>
      <c r="K28" s="9"/>
    </row>
    <row r="29" spans="1:11" x14ac:dyDescent="0.35">
      <c r="A29" s="1" t="s">
        <v>24</v>
      </c>
      <c r="B29" s="1" t="s">
        <v>25</v>
      </c>
      <c r="C29" s="15">
        <v>43081</v>
      </c>
      <c r="D29" s="20"/>
      <c r="E29" s="20"/>
      <c r="F29" s="17"/>
      <c r="G29" s="19" t="s">
        <v>78</v>
      </c>
      <c r="H29" s="9"/>
      <c r="I29" s="9"/>
      <c r="J29" s="9"/>
      <c r="K29" s="9"/>
    </row>
    <row r="30" spans="1:11" x14ac:dyDescent="0.35">
      <c r="D30" s="19"/>
      <c r="E30" s="19"/>
      <c r="F30" s="17"/>
      <c r="G30" s="19"/>
      <c r="H30" s="9"/>
      <c r="I30" s="9"/>
      <c r="J30" s="9"/>
      <c r="K30" s="9"/>
    </row>
    <row r="31" spans="1:11" x14ac:dyDescent="0.35">
      <c r="A31" s="10" t="s">
        <v>144</v>
      </c>
      <c r="D31" s="19"/>
      <c r="E31" s="19"/>
      <c r="F31" s="21" t="s">
        <v>145</v>
      </c>
      <c r="G31" s="19"/>
      <c r="H31" s="9"/>
      <c r="I31" s="9">
        <f>SUM(I9:I28)</f>
        <v>7651</v>
      </c>
      <c r="J31" s="9"/>
    </row>
    <row r="32" spans="1:11" x14ac:dyDescent="0.35">
      <c r="D32" s="19"/>
      <c r="E32" s="19"/>
      <c r="F32" s="20"/>
      <c r="G32" s="19"/>
      <c r="H32" s="9"/>
      <c r="I32" s="9"/>
      <c r="J32" s="9"/>
    </row>
    <row r="33" spans="4:10" x14ac:dyDescent="0.35">
      <c r="D33" s="19"/>
      <c r="E33" s="19"/>
      <c r="F33" s="19"/>
      <c r="G33" s="19"/>
      <c r="H33" s="9"/>
      <c r="I33" s="9"/>
      <c r="J33" s="9"/>
    </row>
    <row r="34" spans="4:10" x14ac:dyDescent="0.35">
      <c r="D34" s="19"/>
      <c r="E34" s="19"/>
      <c r="F34" s="19"/>
      <c r="G34" s="19"/>
      <c r="H34" s="9"/>
      <c r="I34" s="9"/>
      <c r="J34" s="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vt:lpstr>
      <vt:lpstr>MMO Sightings</vt:lpstr>
      <vt:lpstr>MMO Effort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Miksis-Olds</dc:creator>
  <cp:lastModifiedBy>Ridgeway, Theresa</cp:lastModifiedBy>
  <cp:lastPrinted>2017-12-12T13:45:39Z</cp:lastPrinted>
  <dcterms:created xsi:type="dcterms:W3CDTF">2017-11-27T15:08:56Z</dcterms:created>
  <dcterms:modified xsi:type="dcterms:W3CDTF">2018-08-06T16:23:57Z</dcterms:modified>
</cp:coreProperties>
</file>